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49203da1f19aaa/Economia/IPEA/FatoresDeConversão/"/>
    </mc:Choice>
  </mc:AlternateContent>
  <xr:revisionPtr revIDLastSave="3" documentId="8_{27A50969-C9EE-40D1-AE99-89C73CF5BC4C}" xr6:coauthVersionLast="47" xr6:coauthVersionMax="47" xr10:uidLastSave="{88E2149A-21EA-44C9-960E-8076C1B992C6}"/>
  <bookViews>
    <workbookView xWindow="-108" yWindow="-108" windowWidth="23256" windowHeight="12576" xr2:uid="{D9878607-93A0-409C-83E9-55425101BE88}"/>
  </bookViews>
  <sheets>
    <sheet name="ProduçãoInterna" sheetId="1" r:id="rId1"/>
    <sheet name="Tradables" sheetId="2" r:id="rId2"/>
    <sheet name="Não tradabl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1" l="1"/>
  <c r="R139" i="3"/>
  <c r="S139" i="3" s="1"/>
  <c r="Q139" i="3"/>
  <c r="C130" i="2"/>
  <c r="D130" i="2"/>
  <c r="F130" i="2"/>
  <c r="H130" i="2"/>
  <c r="I130" i="2"/>
  <c r="J130" i="2"/>
  <c r="K130" i="2"/>
  <c r="O130" i="2"/>
  <c r="B130" i="2"/>
  <c r="R91" i="2"/>
  <c r="R83" i="2"/>
  <c r="R67" i="2"/>
  <c r="R59" i="2"/>
  <c r="R51" i="2"/>
  <c r="R43" i="2"/>
  <c r="R35" i="2"/>
  <c r="R27" i="2"/>
  <c r="R19" i="2"/>
  <c r="R11" i="2"/>
  <c r="R3" i="2"/>
  <c r="L129" i="2"/>
  <c r="M126" i="2"/>
  <c r="N123" i="2"/>
  <c r="L123" i="2"/>
  <c r="M121" i="2"/>
  <c r="N118" i="2"/>
  <c r="L115" i="2"/>
  <c r="M113" i="2"/>
  <c r="L113" i="2"/>
  <c r="L112" i="2"/>
  <c r="N110" i="2"/>
  <c r="M110" i="2"/>
  <c r="L109" i="2"/>
  <c r="N107" i="2"/>
  <c r="N106" i="2"/>
  <c r="L105" i="2"/>
  <c r="M104" i="2"/>
  <c r="M102" i="2"/>
  <c r="N101" i="2"/>
  <c r="L101" i="2"/>
  <c r="L100" i="2"/>
  <c r="L99" i="2"/>
  <c r="M97" i="2"/>
  <c r="M96" i="2"/>
  <c r="N94" i="2"/>
  <c r="L94" i="2"/>
  <c r="N93" i="2"/>
  <c r="L92" i="2"/>
  <c r="M91" i="2"/>
  <c r="L89" i="2"/>
  <c r="N88" i="2"/>
  <c r="L88" i="2"/>
  <c r="N86" i="2"/>
  <c r="M86" i="2"/>
  <c r="M83" i="2"/>
  <c r="L83" i="2"/>
  <c r="M82" i="2"/>
  <c r="M81" i="2"/>
  <c r="N80" i="2"/>
  <c r="L80" i="2"/>
  <c r="M78" i="2"/>
  <c r="L78" i="2"/>
  <c r="M77" i="2"/>
  <c r="L76" i="2"/>
  <c r="N75" i="2"/>
  <c r="L75" i="2"/>
  <c r="M73" i="2"/>
  <c r="M72" i="2"/>
  <c r="N71" i="2"/>
  <c r="N70" i="2"/>
  <c r="L70" i="2"/>
  <c r="N67" i="2"/>
  <c r="M67" i="2"/>
  <c r="M65" i="2"/>
  <c r="L65" i="2"/>
  <c r="L64" i="2"/>
  <c r="N62" i="2"/>
  <c r="L62" i="2"/>
  <c r="L61" i="2"/>
  <c r="L60" i="2"/>
  <c r="M59" i="2"/>
  <c r="L57" i="2"/>
  <c r="N56" i="2"/>
  <c r="N54" i="2"/>
  <c r="M54" i="2"/>
  <c r="N53" i="2"/>
  <c r="L52" i="2"/>
  <c r="M51" i="2"/>
  <c r="L51" i="2"/>
  <c r="M49" i="2"/>
  <c r="N48" i="2"/>
  <c r="L48" i="2"/>
  <c r="M46" i="2"/>
  <c r="L46" i="2"/>
  <c r="N43" i="2"/>
  <c r="L43" i="2"/>
  <c r="N42" i="2"/>
  <c r="M41" i="2"/>
  <c r="N40" i="2"/>
  <c r="M40" i="2"/>
  <c r="N38" i="2"/>
  <c r="L38" i="2"/>
  <c r="M37" i="2"/>
  <c r="L37" i="2"/>
  <c r="N35" i="2"/>
  <c r="M35" i="2"/>
  <c r="M33" i="2"/>
  <c r="L33" i="2"/>
  <c r="M32" i="2"/>
  <c r="L32" i="2"/>
  <c r="M31" i="2"/>
  <c r="N30" i="2"/>
  <c r="M30" i="2"/>
  <c r="L28" i="2"/>
  <c r="N27" i="2"/>
  <c r="L27" i="2"/>
  <c r="M25" i="2"/>
  <c r="L25" i="2"/>
  <c r="L24" i="2"/>
  <c r="M23" i="2"/>
  <c r="N22" i="2"/>
  <c r="M22" i="2"/>
  <c r="N20" i="2"/>
  <c r="N19" i="2"/>
  <c r="L19" i="2"/>
  <c r="N18" i="2"/>
  <c r="M17" i="2"/>
  <c r="L17" i="2"/>
  <c r="M16" i="2"/>
  <c r="M15" i="2"/>
  <c r="N14" i="2"/>
  <c r="M14" i="2"/>
  <c r="M13" i="2"/>
  <c r="N12" i="2"/>
  <c r="L12" i="2"/>
  <c r="N11" i="2"/>
  <c r="L11" i="2"/>
  <c r="L10" i="2"/>
  <c r="M9" i="2"/>
  <c r="L9" i="2"/>
  <c r="M8" i="2"/>
  <c r="L8" i="2"/>
  <c r="N6" i="2"/>
  <c r="M6" i="2"/>
  <c r="N5" i="2"/>
  <c r="N4" i="2"/>
  <c r="L4" i="2"/>
  <c r="N3" i="2"/>
  <c r="L3" i="2"/>
  <c r="G129" i="2"/>
  <c r="M129" i="2" s="1"/>
  <c r="G128" i="2"/>
  <c r="G127" i="2"/>
  <c r="G126" i="2"/>
  <c r="G125" i="2"/>
  <c r="L125" i="2" s="1"/>
  <c r="G124" i="2"/>
  <c r="G123" i="2"/>
  <c r="G122" i="2"/>
  <c r="G121" i="2"/>
  <c r="L121" i="2" s="1"/>
  <c r="G120" i="2"/>
  <c r="G119" i="2"/>
  <c r="G118" i="2"/>
  <c r="G117" i="2"/>
  <c r="G116" i="2"/>
  <c r="G115" i="2"/>
  <c r="G114" i="2"/>
  <c r="G113" i="2"/>
  <c r="G112" i="2"/>
  <c r="G111" i="2"/>
  <c r="G110" i="2"/>
  <c r="G109" i="2"/>
  <c r="M109" i="2" s="1"/>
  <c r="G108" i="2"/>
  <c r="G107" i="2"/>
  <c r="G106" i="2"/>
  <c r="G105" i="2"/>
  <c r="M105" i="2" s="1"/>
  <c r="G104" i="2"/>
  <c r="G103" i="2"/>
  <c r="N103" i="2" s="1"/>
  <c r="G102" i="2"/>
  <c r="G101" i="2"/>
  <c r="G100" i="2"/>
  <c r="G99" i="2"/>
  <c r="G98" i="2"/>
  <c r="G97" i="2"/>
  <c r="L97" i="2" s="1"/>
  <c r="G96" i="2"/>
  <c r="L96" i="2" s="1"/>
  <c r="G95" i="2"/>
  <c r="G94" i="2"/>
  <c r="E94" i="2" s="1"/>
  <c r="G93" i="2"/>
  <c r="G92" i="2"/>
  <c r="G91" i="2"/>
  <c r="E91" i="2" s="1"/>
  <c r="G90" i="2"/>
  <c r="N90" i="2" s="1"/>
  <c r="G89" i="2"/>
  <c r="M89" i="2" s="1"/>
  <c r="G88" i="2"/>
  <c r="G87" i="2"/>
  <c r="G86" i="2"/>
  <c r="E86" i="2" s="1"/>
  <c r="G85" i="2"/>
  <c r="G84" i="2"/>
  <c r="G83" i="2"/>
  <c r="E83" i="2" s="1"/>
  <c r="G82" i="2"/>
  <c r="G81" i="2"/>
  <c r="L81" i="2" s="1"/>
  <c r="G80" i="2"/>
  <c r="G79" i="2"/>
  <c r="N79" i="2" s="1"/>
  <c r="G78" i="2"/>
  <c r="E78" i="2" s="1"/>
  <c r="G77" i="2"/>
  <c r="G76" i="2"/>
  <c r="G75" i="2"/>
  <c r="E75" i="2" s="1"/>
  <c r="G74" i="2"/>
  <c r="N74" i="2" s="1"/>
  <c r="G73" i="2"/>
  <c r="G72" i="2"/>
  <c r="N72" i="2" s="1"/>
  <c r="G71" i="2"/>
  <c r="G70" i="2"/>
  <c r="E70" i="2" s="1"/>
  <c r="G69" i="2"/>
  <c r="G68" i="2"/>
  <c r="G67" i="2"/>
  <c r="E67" i="2" s="1"/>
  <c r="G66" i="2"/>
  <c r="G65" i="2"/>
  <c r="G64" i="2"/>
  <c r="G63" i="2"/>
  <c r="G62" i="2"/>
  <c r="E62" i="2" s="1"/>
  <c r="G61" i="2"/>
  <c r="N61" i="2" s="1"/>
  <c r="G60" i="2"/>
  <c r="G59" i="2"/>
  <c r="E59" i="2" s="1"/>
  <c r="G58" i="2"/>
  <c r="G57" i="2"/>
  <c r="M57" i="2" s="1"/>
  <c r="G56" i="2"/>
  <c r="L56" i="2" s="1"/>
  <c r="G55" i="2"/>
  <c r="G54" i="2"/>
  <c r="E54" i="2" s="1"/>
  <c r="G53" i="2"/>
  <c r="G52" i="2"/>
  <c r="G51" i="2"/>
  <c r="E51" i="2" s="1"/>
  <c r="G50" i="2"/>
  <c r="M50" i="2" s="1"/>
  <c r="G49" i="2"/>
  <c r="L49" i="2" s="1"/>
  <c r="G48" i="2"/>
  <c r="G47" i="2"/>
  <c r="G46" i="2"/>
  <c r="E46" i="2" s="1"/>
  <c r="G45" i="2"/>
  <c r="M45" i="2" s="1"/>
  <c r="G44" i="2"/>
  <c r="G43" i="2"/>
  <c r="E43" i="2" s="1"/>
  <c r="G42" i="2"/>
  <c r="G41" i="2"/>
  <c r="G40" i="2"/>
  <c r="G39" i="2"/>
  <c r="N39" i="2" s="1"/>
  <c r="G38" i="2"/>
  <c r="E38" i="2" s="1"/>
  <c r="G37" i="2"/>
  <c r="G36" i="2"/>
  <c r="G35" i="2"/>
  <c r="E35" i="2" s="1"/>
  <c r="G34" i="2"/>
  <c r="N34" i="2" s="1"/>
  <c r="G33" i="2"/>
  <c r="G32" i="2"/>
  <c r="G31" i="2"/>
  <c r="G30" i="2"/>
  <c r="E30" i="2" s="1"/>
  <c r="G29" i="2"/>
  <c r="M29" i="2" s="1"/>
  <c r="G28" i="2"/>
  <c r="G27" i="2"/>
  <c r="E27" i="2" s="1"/>
  <c r="G26" i="2"/>
  <c r="G25" i="2"/>
  <c r="E25" i="2" s="1"/>
  <c r="G24" i="2"/>
  <c r="M24" i="2" s="1"/>
  <c r="G23" i="2"/>
  <c r="G22" i="2"/>
  <c r="E22" i="2" s="1"/>
  <c r="G21" i="2"/>
  <c r="G20" i="2"/>
  <c r="G19" i="2"/>
  <c r="E19" i="2" s="1"/>
  <c r="G18" i="2"/>
  <c r="G17" i="2"/>
  <c r="E17" i="2" s="1"/>
  <c r="G16" i="2"/>
  <c r="L16" i="2" s="1"/>
  <c r="G15" i="2"/>
  <c r="G14" i="2"/>
  <c r="E14" i="2" s="1"/>
  <c r="G13" i="2"/>
  <c r="G12" i="2"/>
  <c r="G11" i="2"/>
  <c r="E11" i="2" s="1"/>
  <c r="G10" i="2"/>
  <c r="G9" i="2"/>
  <c r="E9" i="2" s="1"/>
  <c r="G8" i="2"/>
  <c r="G7" i="2"/>
  <c r="M7" i="2" s="1"/>
  <c r="G6" i="2"/>
  <c r="E6" i="2" s="1"/>
  <c r="G5" i="2"/>
  <c r="G4" i="2"/>
  <c r="G3" i="2"/>
  <c r="E3" i="2" s="1"/>
  <c r="G2" i="2"/>
  <c r="S67" i="2" l="1"/>
  <c r="E4" i="2"/>
  <c r="M4" i="2"/>
  <c r="E12" i="2"/>
  <c r="M12" i="2"/>
  <c r="E20" i="2"/>
  <c r="M20" i="2"/>
  <c r="E28" i="2"/>
  <c r="M28" i="2"/>
  <c r="E36" i="2"/>
  <c r="N36" i="2"/>
  <c r="M36" i="2"/>
  <c r="L36" i="2"/>
  <c r="E44" i="2"/>
  <c r="N44" i="2"/>
  <c r="M44" i="2"/>
  <c r="E52" i="2"/>
  <c r="N52" i="2"/>
  <c r="M52" i="2"/>
  <c r="E60" i="2"/>
  <c r="N60" i="2"/>
  <c r="M60" i="2"/>
  <c r="E68" i="2"/>
  <c r="N68" i="2"/>
  <c r="M68" i="2"/>
  <c r="L68" i="2"/>
  <c r="E76" i="2"/>
  <c r="N76" i="2"/>
  <c r="M76" i="2"/>
  <c r="E84" i="2"/>
  <c r="N84" i="2"/>
  <c r="M84" i="2"/>
  <c r="E92" i="2"/>
  <c r="N92" i="2"/>
  <c r="M92" i="2"/>
  <c r="E100" i="2"/>
  <c r="N100" i="2"/>
  <c r="M100" i="2"/>
  <c r="E108" i="2"/>
  <c r="N108" i="2"/>
  <c r="M108" i="2"/>
  <c r="L108" i="2"/>
  <c r="E116" i="2"/>
  <c r="N116" i="2"/>
  <c r="M116" i="2"/>
  <c r="E124" i="2"/>
  <c r="N124" i="2"/>
  <c r="M124" i="2"/>
  <c r="L124" i="2"/>
  <c r="L20" i="2"/>
  <c r="N28" i="2"/>
  <c r="L44" i="2"/>
  <c r="L84" i="2"/>
  <c r="M90" i="2"/>
  <c r="L116" i="2"/>
  <c r="E2" i="2"/>
  <c r="G130" i="2"/>
  <c r="N2" i="2"/>
  <c r="E10" i="2"/>
  <c r="M10" i="2"/>
  <c r="E18" i="2"/>
  <c r="M18" i="2"/>
  <c r="E26" i="2"/>
  <c r="M26" i="2"/>
  <c r="E42" i="2"/>
  <c r="L42" i="2"/>
  <c r="M42" i="2"/>
  <c r="E58" i="2"/>
  <c r="L58" i="2"/>
  <c r="E66" i="2"/>
  <c r="L66" i="2"/>
  <c r="M66" i="2"/>
  <c r="E82" i="2"/>
  <c r="L82" i="2"/>
  <c r="N82" i="2"/>
  <c r="E114" i="2"/>
  <c r="L114" i="2"/>
  <c r="M114" i="2"/>
  <c r="N10" i="2"/>
  <c r="M2" i="2"/>
  <c r="E13" i="2"/>
  <c r="L13" i="2"/>
  <c r="E37" i="2"/>
  <c r="N37" i="2"/>
  <c r="E53" i="2"/>
  <c r="L53" i="2"/>
  <c r="E61" i="2"/>
  <c r="M61" i="2"/>
  <c r="E77" i="2"/>
  <c r="L77" i="2"/>
  <c r="N77" i="2"/>
  <c r="E85" i="2"/>
  <c r="L85" i="2"/>
  <c r="E93" i="2"/>
  <c r="M93" i="2"/>
  <c r="E101" i="2"/>
  <c r="M101" i="2"/>
  <c r="E109" i="2"/>
  <c r="N109" i="2"/>
  <c r="E117" i="2"/>
  <c r="N117" i="2"/>
  <c r="L117" i="2"/>
  <c r="E125" i="2"/>
  <c r="M125" i="2"/>
  <c r="M85" i="2"/>
  <c r="M117" i="2"/>
  <c r="N125" i="2"/>
  <c r="E90" i="2"/>
  <c r="L90" i="2"/>
  <c r="E106" i="2"/>
  <c r="L106" i="2"/>
  <c r="E122" i="2"/>
  <c r="L122" i="2"/>
  <c r="N122" i="2"/>
  <c r="M122" i="2"/>
  <c r="N114" i="2"/>
  <c r="N66" i="2"/>
  <c r="E5" i="2"/>
  <c r="L5" i="2"/>
  <c r="E21" i="2"/>
  <c r="L21" i="2"/>
  <c r="E29" i="2"/>
  <c r="L29" i="2"/>
  <c r="E45" i="2"/>
  <c r="L45" i="2"/>
  <c r="N45" i="2"/>
  <c r="E69" i="2"/>
  <c r="N69" i="2"/>
  <c r="M21" i="2"/>
  <c r="N29" i="2"/>
  <c r="L69" i="2"/>
  <c r="N85" i="2"/>
  <c r="E34" i="2"/>
  <c r="L34" i="2"/>
  <c r="M34" i="2"/>
  <c r="E50" i="2"/>
  <c r="L50" i="2"/>
  <c r="N50" i="2"/>
  <c r="E74" i="2"/>
  <c r="L74" i="2"/>
  <c r="M74" i="2"/>
  <c r="E98" i="2"/>
  <c r="L98" i="2"/>
  <c r="N98" i="2"/>
  <c r="L2" i="2"/>
  <c r="Q19" i="2"/>
  <c r="S19" i="2" s="1"/>
  <c r="E7" i="2"/>
  <c r="L7" i="2"/>
  <c r="N7" i="2"/>
  <c r="E15" i="2"/>
  <c r="L15" i="2"/>
  <c r="N15" i="2"/>
  <c r="E23" i="2"/>
  <c r="L23" i="2"/>
  <c r="N23" i="2"/>
  <c r="E31" i="2"/>
  <c r="L31" i="2"/>
  <c r="N31" i="2"/>
  <c r="E39" i="2"/>
  <c r="M39" i="2"/>
  <c r="L39" i="2"/>
  <c r="E47" i="2"/>
  <c r="M47" i="2"/>
  <c r="L47" i="2"/>
  <c r="E55" i="2"/>
  <c r="M55" i="2"/>
  <c r="L55" i="2"/>
  <c r="N55" i="2"/>
  <c r="E63" i="2"/>
  <c r="M63" i="2"/>
  <c r="L63" i="2"/>
  <c r="N63" i="2"/>
  <c r="E71" i="2"/>
  <c r="M71" i="2"/>
  <c r="L71" i="2"/>
  <c r="E79" i="2"/>
  <c r="M79" i="2"/>
  <c r="L79" i="2"/>
  <c r="E87" i="2"/>
  <c r="M87" i="2"/>
  <c r="L87" i="2"/>
  <c r="N87" i="2"/>
  <c r="E95" i="2"/>
  <c r="M95" i="2"/>
  <c r="L95" i="2"/>
  <c r="N95" i="2"/>
  <c r="E103" i="2"/>
  <c r="M103" i="2"/>
  <c r="L103" i="2"/>
  <c r="E111" i="2"/>
  <c r="M111" i="2"/>
  <c r="L111" i="2"/>
  <c r="N111" i="2"/>
  <c r="E119" i="2"/>
  <c r="M119" i="2"/>
  <c r="L119" i="2"/>
  <c r="E127" i="2"/>
  <c r="M127" i="2"/>
  <c r="L127" i="2"/>
  <c r="N21" i="2"/>
  <c r="L26" i="2"/>
  <c r="M58" i="2"/>
  <c r="M69" i="2"/>
  <c r="M98" i="2"/>
  <c r="N119" i="2"/>
  <c r="N127" i="2"/>
  <c r="E8" i="2"/>
  <c r="N8" i="2"/>
  <c r="E16" i="2"/>
  <c r="N16" i="2"/>
  <c r="E24" i="2"/>
  <c r="N24" i="2"/>
  <c r="E32" i="2"/>
  <c r="N32" i="2"/>
  <c r="E40" i="2"/>
  <c r="L40" i="2"/>
  <c r="E48" i="2"/>
  <c r="M48" i="2"/>
  <c r="E56" i="2"/>
  <c r="M56" i="2"/>
  <c r="E64" i="2"/>
  <c r="N64" i="2"/>
  <c r="E72" i="2"/>
  <c r="L72" i="2"/>
  <c r="E80" i="2"/>
  <c r="M80" i="2"/>
  <c r="E88" i="2"/>
  <c r="M88" i="2"/>
  <c r="E96" i="2"/>
  <c r="N96" i="2"/>
  <c r="E104" i="2"/>
  <c r="N104" i="2"/>
  <c r="L104" i="2"/>
  <c r="E112" i="2"/>
  <c r="N112" i="2"/>
  <c r="M112" i="2"/>
  <c r="E120" i="2"/>
  <c r="N120" i="2"/>
  <c r="L120" i="2"/>
  <c r="E128" i="2"/>
  <c r="N128" i="2"/>
  <c r="M128" i="2"/>
  <c r="M5" i="2"/>
  <c r="N13" i="2"/>
  <c r="L18" i="2"/>
  <c r="N26" i="2"/>
  <c r="N47" i="2"/>
  <c r="M53" i="2"/>
  <c r="N58" i="2"/>
  <c r="M64" i="2"/>
  <c r="L93" i="2"/>
  <c r="M106" i="2"/>
  <c r="M120" i="2"/>
  <c r="L128" i="2"/>
  <c r="E99" i="2"/>
  <c r="M99" i="2"/>
  <c r="E107" i="2"/>
  <c r="M107" i="2"/>
  <c r="E115" i="2"/>
  <c r="M115" i="2"/>
  <c r="E123" i="2"/>
  <c r="M123" i="2"/>
  <c r="L35" i="2"/>
  <c r="Q35" i="2" s="1"/>
  <c r="S35" i="2" s="1"/>
  <c r="M38" i="2"/>
  <c r="N59" i="2"/>
  <c r="L67" i="2"/>
  <c r="Q67" i="2" s="1"/>
  <c r="M70" i="2"/>
  <c r="N91" i="2"/>
  <c r="N99" i="2"/>
  <c r="R6" i="2"/>
  <c r="R14" i="2"/>
  <c r="R22" i="2"/>
  <c r="R30" i="2"/>
  <c r="R38" i="2"/>
  <c r="Q38" i="2"/>
  <c r="R46" i="2"/>
  <c r="Q46" i="2"/>
  <c r="R54" i="2"/>
  <c r="Q54" i="2"/>
  <c r="R62" i="2"/>
  <c r="R70" i="2"/>
  <c r="Q70" i="2"/>
  <c r="R78" i="2"/>
  <c r="Q78" i="2"/>
  <c r="R86" i="2"/>
  <c r="R94" i="2"/>
  <c r="E102" i="2"/>
  <c r="L102" i="2"/>
  <c r="E110" i="2"/>
  <c r="L110" i="2"/>
  <c r="E118" i="2"/>
  <c r="L118" i="2"/>
  <c r="E126" i="2"/>
  <c r="L126" i="2"/>
  <c r="M3" i="2"/>
  <c r="Q3" i="2" s="1"/>
  <c r="S3" i="2" s="1"/>
  <c r="L6" i="2"/>
  <c r="Q6" i="2" s="1"/>
  <c r="M11" i="2"/>
  <c r="Q11" i="2" s="1"/>
  <c r="S11" i="2" s="1"/>
  <c r="L14" i="2"/>
  <c r="Q14" i="2" s="1"/>
  <c r="M19" i="2"/>
  <c r="L22" i="2"/>
  <c r="Q22" i="2" s="1"/>
  <c r="M27" i="2"/>
  <c r="Q27" i="2" s="1"/>
  <c r="S27" i="2" s="1"/>
  <c r="L30" i="2"/>
  <c r="Q30" i="2" s="1"/>
  <c r="M43" i="2"/>
  <c r="Q43" i="2" s="1"/>
  <c r="S43" i="2" s="1"/>
  <c r="N46" i="2"/>
  <c r="L54" i="2"/>
  <c r="M75" i="2"/>
  <c r="Q75" i="2" s="1"/>
  <c r="N78" i="2"/>
  <c r="L86" i="2"/>
  <c r="Q86" i="2" s="1"/>
  <c r="M118" i="2"/>
  <c r="N126" i="2"/>
  <c r="R75" i="2"/>
  <c r="R9" i="2"/>
  <c r="R17" i="2"/>
  <c r="S17" i="2" s="1"/>
  <c r="Q17" i="2"/>
  <c r="R25" i="2"/>
  <c r="Q25" i="2"/>
  <c r="E33" i="2"/>
  <c r="N33" i="2"/>
  <c r="E41" i="2"/>
  <c r="N41" i="2"/>
  <c r="E49" i="2"/>
  <c r="N49" i="2"/>
  <c r="E57" i="2"/>
  <c r="N57" i="2"/>
  <c r="E65" i="2"/>
  <c r="N65" i="2"/>
  <c r="E73" i="2"/>
  <c r="N73" i="2"/>
  <c r="E81" i="2"/>
  <c r="N81" i="2"/>
  <c r="E89" i="2"/>
  <c r="N89" i="2"/>
  <c r="E97" i="2"/>
  <c r="N97" i="2"/>
  <c r="E105" i="2"/>
  <c r="N105" i="2"/>
  <c r="E113" i="2"/>
  <c r="N113" i="2"/>
  <c r="E121" i="2"/>
  <c r="N121" i="2"/>
  <c r="E129" i="2"/>
  <c r="N129" i="2"/>
  <c r="N9" i="2"/>
  <c r="Q9" i="2" s="1"/>
  <c r="N17" i="2"/>
  <c r="N25" i="2"/>
  <c r="L41" i="2"/>
  <c r="N51" i="2"/>
  <c r="Q51" i="2" s="1"/>
  <c r="S51" i="2" s="1"/>
  <c r="L59" i="2"/>
  <c r="Q59" i="2" s="1"/>
  <c r="S59" i="2" s="1"/>
  <c r="M62" i="2"/>
  <c r="Q62" i="2" s="1"/>
  <c r="L73" i="2"/>
  <c r="N83" i="2"/>
  <c r="Q83" i="2" s="1"/>
  <c r="S83" i="2" s="1"/>
  <c r="L91" i="2"/>
  <c r="Q91" i="2" s="1"/>
  <c r="S91" i="2" s="1"/>
  <c r="M94" i="2"/>
  <c r="Q94" i="2" s="1"/>
  <c r="N102" i="2"/>
  <c r="L107" i="2"/>
  <c r="N115" i="2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F125" i="1"/>
  <c r="F117" i="1"/>
  <c r="F109" i="1"/>
  <c r="F102" i="1"/>
  <c r="F101" i="1"/>
  <c r="F93" i="1"/>
  <c r="F88" i="1"/>
  <c r="F85" i="1"/>
  <c r="F84" i="1"/>
  <c r="F77" i="1"/>
  <c r="F61" i="1"/>
  <c r="F56" i="1"/>
  <c r="F53" i="1"/>
  <c r="F52" i="1"/>
  <c r="F48" i="1"/>
  <c r="F45" i="1"/>
  <c r="F38" i="1"/>
  <c r="F37" i="1"/>
  <c r="F29" i="1"/>
  <c r="F24" i="1"/>
  <c r="F21" i="1"/>
  <c r="F20" i="1"/>
  <c r="F13" i="1"/>
  <c r="E129" i="1"/>
  <c r="E128" i="1"/>
  <c r="E127" i="1"/>
  <c r="E126" i="1"/>
  <c r="F126" i="1" s="1"/>
  <c r="E125" i="1"/>
  <c r="E124" i="1"/>
  <c r="E123" i="1"/>
  <c r="E122" i="1"/>
  <c r="F122" i="1" s="1"/>
  <c r="E121" i="1"/>
  <c r="E120" i="1"/>
  <c r="E119" i="1"/>
  <c r="F119" i="1" s="1"/>
  <c r="E118" i="1"/>
  <c r="F118" i="1" s="1"/>
  <c r="E117" i="1"/>
  <c r="E116" i="1"/>
  <c r="F116" i="1" s="1"/>
  <c r="E115" i="1"/>
  <c r="F115" i="1" s="1"/>
  <c r="E114" i="1"/>
  <c r="F114" i="1" s="1"/>
  <c r="E113" i="1"/>
  <c r="E112" i="1"/>
  <c r="E111" i="1"/>
  <c r="E110" i="1"/>
  <c r="F110" i="1" s="1"/>
  <c r="E109" i="1"/>
  <c r="E108" i="1"/>
  <c r="E107" i="1"/>
  <c r="E106" i="1"/>
  <c r="F106" i="1" s="1"/>
  <c r="E105" i="1"/>
  <c r="E104" i="1"/>
  <c r="F104" i="1" s="1"/>
  <c r="E103" i="1"/>
  <c r="E102" i="1"/>
  <c r="E101" i="1"/>
  <c r="E100" i="1"/>
  <c r="F100" i="1" s="1"/>
  <c r="E99" i="1"/>
  <c r="F99" i="1" s="1"/>
  <c r="E98" i="1"/>
  <c r="F98" i="1" s="1"/>
  <c r="E97" i="1"/>
  <c r="E96" i="1"/>
  <c r="F96" i="1" s="1"/>
  <c r="E95" i="1"/>
  <c r="F95" i="1" s="1"/>
  <c r="E94" i="1"/>
  <c r="F94" i="1" s="1"/>
  <c r="E93" i="1"/>
  <c r="E92" i="1"/>
  <c r="F92" i="1" s="1"/>
  <c r="E91" i="1"/>
  <c r="F91" i="1" s="1"/>
  <c r="E90" i="1"/>
  <c r="F90" i="1" s="1"/>
  <c r="E89" i="1"/>
  <c r="E88" i="1"/>
  <c r="E87" i="1"/>
  <c r="F87" i="1" s="1"/>
  <c r="E86" i="1"/>
  <c r="F86" i="1" s="1"/>
  <c r="E85" i="1"/>
  <c r="E84" i="1"/>
  <c r="E83" i="1"/>
  <c r="F83" i="1" s="1"/>
  <c r="E82" i="1"/>
  <c r="F82" i="1" s="1"/>
  <c r="E81" i="1"/>
  <c r="E80" i="1"/>
  <c r="E79" i="1"/>
  <c r="E78" i="1"/>
  <c r="F78" i="1" s="1"/>
  <c r="E77" i="1"/>
  <c r="E76" i="1"/>
  <c r="E75" i="1"/>
  <c r="E74" i="1"/>
  <c r="F74" i="1" s="1"/>
  <c r="E73" i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E64" i="1"/>
  <c r="F64" i="1" s="1"/>
  <c r="E63" i="1"/>
  <c r="F63" i="1" s="1"/>
  <c r="E62" i="1"/>
  <c r="F62" i="1" s="1"/>
  <c r="E61" i="1"/>
  <c r="E60" i="1"/>
  <c r="F60" i="1" s="1"/>
  <c r="E59" i="1"/>
  <c r="F59" i="1" s="1"/>
  <c r="E58" i="1"/>
  <c r="F58" i="1" s="1"/>
  <c r="E57" i="1"/>
  <c r="E56" i="1"/>
  <c r="E55" i="1"/>
  <c r="F55" i="1" s="1"/>
  <c r="E54" i="1"/>
  <c r="F54" i="1" s="1"/>
  <c r="E53" i="1"/>
  <c r="E52" i="1"/>
  <c r="E51" i="1"/>
  <c r="F51" i="1" s="1"/>
  <c r="E50" i="1"/>
  <c r="F50" i="1" s="1"/>
  <c r="E49" i="1"/>
  <c r="E48" i="1"/>
  <c r="E47" i="1"/>
  <c r="E46" i="1"/>
  <c r="F46" i="1" s="1"/>
  <c r="E45" i="1"/>
  <c r="E44" i="1"/>
  <c r="E43" i="1"/>
  <c r="E42" i="1"/>
  <c r="F42" i="1" s="1"/>
  <c r="E41" i="1"/>
  <c r="E40" i="1"/>
  <c r="F40" i="1" s="1"/>
  <c r="E39" i="1"/>
  <c r="E38" i="1"/>
  <c r="E37" i="1"/>
  <c r="E36" i="1"/>
  <c r="F36" i="1" s="1"/>
  <c r="E35" i="1"/>
  <c r="F35" i="1" s="1"/>
  <c r="E34" i="1"/>
  <c r="F34" i="1" s="1"/>
  <c r="E33" i="1"/>
  <c r="E32" i="1"/>
  <c r="F32" i="1" s="1"/>
  <c r="E31" i="1"/>
  <c r="F31" i="1" s="1"/>
  <c r="E30" i="1"/>
  <c r="F30" i="1" s="1"/>
  <c r="E29" i="1"/>
  <c r="E28" i="1"/>
  <c r="F28" i="1" s="1"/>
  <c r="E27" i="1"/>
  <c r="F27" i="1" s="1"/>
  <c r="E26" i="1"/>
  <c r="F26" i="1" s="1"/>
  <c r="E25" i="1"/>
  <c r="E24" i="1"/>
  <c r="E23" i="1"/>
  <c r="F23" i="1" s="1"/>
  <c r="E22" i="1"/>
  <c r="F22" i="1" s="1"/>
  <c r="E21" i="1"/>
  <c r="E20" i="1"/>
  <c r="E19" i="1"/>
  <c r="F19" i="1" s="1"/>
  <c r="E18" i="1"/>
  <c r="F18" i="1" s="1"/>
  <c r="E17" i="1"/>
  <c r="E16" i="1"/>
  <c r="E15" i="1"/>
  <c r="E14" i="1"/>
  <c r="F14" i="1" s="1"/>
  <c r="E13" i="1"/>
  <c r="E12" i="1"/>
  <c r="E11" i="1"/>
  <c r="E10" i="1"/>
  <c r="F10" i="1" s="1"/>
  <c r="E9" i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  <c r="E2" i="1"/>
  <c r="F2" i="1" s="1"/>
  <c r="N96" i="1"/>
  <c r="P74" i="1"/>
  <c r="P66" i="1"/>
  <c r="N58" i="1"/>
  <c r="P10" i="1"/>
  <c r="P6" i="1"/>
  <c r="I129" i="1"/>
  <c r="P129" i="1" s="1"/>
  <c r="I128" i="1"/>
  <c r="I127" i="1"/>
  <c r="N127" i="1" s="1"/>
  <c r="I126" i="1"/>
  <c r="I125" i="1"/>
  <c r="P125" i="1" s="1"/>
  <c r="I124" i="1"/>
  <c r="P124" i="1" s="1"/>
  <c r="I123" i="1"/>
  <c r="F123" i="1" s="1"/>
  <c r="I122" i="1"/>
  <c r="P122" i="1" s="1"/>
  <c r="I121" i="1"/>
  <c r="P121" i="1" s="1"/>
  <c r="I120" i="1"/>
  <c r="N120" i="1" s="1"/>
  <c r="I119" i="1"/>
  <c r="N119" i="1" s="1"/>
  <c r="I118" i="1"/>
  <c r="I117" i="1"/>
  <c r="P117" i="1" s="1"/>
  <c r="I116" i="1"/>
  <c r="P116" i="1" s="1"/>
  <c r="I115" i="1"/>
  <c r="I114" i="1"/>
  <c r="P114" i="1" s="1"/>
  <c r="I113" i="1"/>
  <c r="P113" i="1" s="1"/>
  <c r="I112" i="1"/>
  <c r="I111" i="1"/>
  <c r="N111" i="1" s="1"/>
  <c r="I110" i="1"/>
  <c r="I109" i="1"/>
  <c r="P109" i="1" s="1"/>
  <c r="I108" i="1"/>
  <c r="P108" i="1" s="1"/>
  <c r="I107" i="1"/>
  <c r="F107" i="1" s="1"/>
  <c r="I106" i="1"/>
  <c r="O106" i="1" s="1"/>
  <c r="I105" i="1"/>
  <c r="P105" i="1" s="1"/>
  <c r="I104" i="1"/>
  <c r="I103" i="1"/>
  <c r="N103" i="1" s="1"/>
  <c r="I102" i="1"/>
  <c r="I101" i="1"/>
  <c r="P101" i="1" s="1"/>
  <c r="I100" i="1"/>
  <c r="O100" i="1" s="1"/>
  <c r="I99" i="1"/>
  <c r="I98" i="1"/>
  <c r="P98" i="1" s="1"/>
  <c r="I97" i="1"/>
  <c r="P97" i="1" s="1"/>
  <c r="I96" i="1"/>
  <c r="I95" i="1"/>
  <c r="N95" i="1" s="1"/>
  <c r="I94" i="1"/>
  <c r="I93" i="1"/>
  <c r="P93" i="1" s="1"/>
  <c r="I92" i="1"/>
  <c r="O92" i="1" s="1"/>
  <c r="I91" i="1"/>
  <c r="I90" i="1"/>
  <c r="O90" i="1" s="1"/>
  <c r="I89" i="1"/>
  <c r="P89" i="1" s="1"/>
  <c r="I88" i="1"/>
  <c r="I87" i="1"/>
  <c r="N87" i="1" s="1"/>
  <c r="I86" i="1"/>
  <c r="I85" i="1"/>
  <c r="P85" i="1" s="1"/>
  <c r="I84" i="1"/>
  <c r="O84" i="1" s="1"/>
  <c r="I83" i="1"/>
  <c r="I82" i="1"/>
  <c r="P82" i="1" s="1"/>
  <c r="I81" i="1"/>
  <c r="P81" i="1" s="1"/>
  <c r="I80" i="1"/>
  <c r="N80" i="1" s="1"/>
  <c r="I79" i="1"/>
  <c r="N79" i="1" s="1"/>
  <c r="I78" i="1"/>
  <c r="I77" i="1"/>
  <c r="P77" i="1" s="1"/>
  <c r="I76" i="1"/>
  <c r="O76" i="1" s="1"/>
  <c r="I75" i="1"/>
  <c r="F75" i="1" s="1"/>
  <c r="I74" i="1"/>
  <c r="O74" i="1" s="1"/>
  <c r="I73" i="1"/>
  <c r="P73" i="1" s="1"/>
  <c r="I72" i="1"/>
  <c r="P72" i="1" s="1"/>
  <c r="I71" i="1"/>
  <c r="I70" i="1"/>
  <c r="P70" i="1" s="1"/>
  <c r="I69" i="1"/>
  <c r="P69" i="1" s="1"/>
  <c r="I68" i="1"/>
  <c r="O68" i="1" s="1"/>
  <c r="I67" i="1"/>
  <c r="N67" i="1" s="1"/>
  <c r="I66" i="1"/>
  <c r="N66" i="1" s="1"/>
  <c r="I65" i="1"/>
  <c r="P65" i="1" s="1"/>
  <c r="I64" i="1"/>
  <c r="P64" i="1" s="1"/>
  <c r="I63" i="1"/>
  <c r="N63" i="1" s="1"/>
  <c r="I62" i="1"/>
  <c r="I61" i="1"/>
  <c r="O61" i="1" s="1"/>
  <c r="I60" i="1"/>
  <c r="O60" i="1" s="1"/>
  <c r="I59" i="1"/>
  <c r="N59" i="1" s="1"/>
  <c r="I58" i="1"/>
  <c r="P58" i="1" s="1"/>
  <c r="I57" i="1"/>
  <c r="P57" i="1" s="1"/>
  <c r="I56" i="1"/>
  <c r="P56" i="1" s="1"/>
  <c r="I55" i="1"/>
  <c r="N55" i="1" s="1"/>
  <c r="I54" i="1"/>
  <c r="P54" i="1" s="1"/>
  <c r="I53" i="1"/>
  <c r="N53" i="1" s="1"/>
  <c r="I52" i="1"/>
  <c r="O52" i="1" s="1"/>
  <c r="I51" i="1"/>
  <c r="N51" i="1" s="1"/>
  <c r="I50" i="1"/>
  <c r="P50" i="1" s="1"/>
  <c r="I49" i="1"/>
  <c r="P49" i="1" s="1"/>
  <c r="I48" i="1"/>
  <c r="P48" i="1" s="1"/>
  <c r="I47" i="1"/>
  <c r="N47" i="1" s="1"/>
  <c r="I46" i="1"/>
  <c r="I45" i="1"/>
  <c r="N45" i="1" s="1"/>
  <c r="I44" i="1"/>
  <c r="O44" i="1" s="1"/>
  <c r="I43" i="1"/>
  <c r="N43" i="1" s="1"/>
  <c r="I42" i="1"/>
  <c r="P42" i="1" s="1"/>
  <c r="I41" i="1"/>
  <c r="P41" i="1" s="1"/>
  <c r="I40" i="1"/>
  <c r="P40" i="1" s="1"/>
  <c r="I39" i="1"/>
  <c r="N39" i="1" s="1"/>
  <c r="I38" i="1"/>
  <c r="P38" i="1" s="1"/>
  <c r="I37" i="1"/>
  <c r="P37" i="1" s="1"/>
  <c r="I36" i="1"/>
  <c r="O36" i="1" s="1"/>
  <c r="I35" i="1"/>
  <c r="I34" i="1"/>
  <c r="P34" i="1" s="1"/>
  <c r="I33" i="1"/>
  <c r="P33" i="1" s="1"/>
  <c r="I32" i="1"/>
  <c r="P32" i="1" s="1"/>
  <c r="I31" i="1"/>
  <c r="N31" i="1" s="1"/>
  <c r="I30" i="1"/>
  <c r="I29" i="1"/>
  <c r="P29" i="1" s="1"/>
  <c r="I28" i="1"/>
  <c r="O28" i="1" s="1"/>
  <c r="I27" i="1"/>
  <c r="P27" i="1" s="1"/>
  <c r="I26" i="1"/>
  <c r="P26" i="1" s="1"/>
  <c r="I25" i="1"/>
  <c r="P25" i="1" s="1"/>
  <c r="I24" i="1"/>
  <c r="N24" i="1" s="1"/>
  <c r="I23" i="1"/>
  <c r="I22" i="1"/>
  <c r="O22" i="1" s="1"/>
  <c r="I21" i="1"/>
  <c r="O21" i="1" s="1"/>
  <c r="I20" i="1"/>
  <c r="O20" i="1" s="1"/>
  <c r="I19" i="1"/>
  <c r="P19" i="1" s="1"/>
  <c r="I18" i="1"/>
  <c r="P18" i="1" s="1"/>
  <c r="I17" i="1"/>
  <c r="P17" i="1" s="1"/>
  <c r="I16" i="1"/>
  <c r="P16" i="1" s="1"/>
  <c r="I15" i="1"/>
  <c r="N15" i="1" s="1"/>
  <c r="I14" i="1"/>
  <c r="O14" i="1" s="1"/>
  <c r="I13" i="1"/>
  <c r="O13" i="1" s="1"/>
  <c r="I12" i="1"/>
  <c r="O12" i="1" s="1"/>
  <c r="I11" i="1"/>
  <c r="P11" i="1" s="1"/>
  <c r="I10" i="1"/>
  <c r="N10" i="1" s="1"/>
  <c r="I9" i="1"/>
  <c r="P9" i="1" s="1"/>
  <c r="I8" i="1"/>
  <c r="P8" i="1" s="1"/>
  <c r="I7" i="1"/>
  <c r="N7" i="1" s="1"/>
  <c r="I6" i="1"/>
  <c r="O6" i="1" s="1"/>
  <c r="I5" i="1"/>
  <c r="P5" i="1" s="1"/>
  <c r="I4" i="1"/>
  <c r="O4" i="1" s="1"/>
  <c r="I3" i="1"/>
  <c r="P3" i="1" s="1"/>
  <c r="I2" i="1"/>
  <c r="O2" i="1" s="1"/>
  <c r="S62" i="2" l="1"/>
  <c r="Q31" i="2"/>
  <c r="R31" i="2"/>
  <c r="S31" i="2" s="1"/>
  <c r="R98" i="2"/>
  <c r="S98" i="2" s="1"/>
  <c r="Q98" i="2"/>
  <c r="R21" i="2"/>
  <c r="Q21" i="2"/>
  <c r="R109" i="2"/>
  <c r="Q109" i="2"/>
  <c r="R58" i="2"/>
  <c r="S58" i="2" s="1"/>
  <c r="Q58" i="2"/>
  <c r="R121" i="2"/>
  <c r="S121" i="2" s="1"/>
  <c r="Q121" i="2"/>
  <c r="R89" i="2"/>
  <c r="Q89" i="2"/>
  <c r="R57" i="2"/>
  <c r="Q57" i="2"/>
  <c r="S25" i="2"/>
  <c r="R115" i="2"/>
  <c r="S115" i="2" s="1"/>
  <c r="Q115" i="2"/>
  <c r="R88" i="2"/>
  <c r="Q88" i="2"/>
  <c r="Q56" i="2"/>
  <c r="R56" i="2"/>
  <c r="Q24" i="2"/>
  <c r="R24" i="2"/>
  <c r="S24" i="2" s="1"/>
  <c r="R103" i="2"/>
  <c r="S103" i="2" s="1"/>
  <c r="Q103" i="2"/>
  <c r="R87" i="2"/>
  <c r="Q87" i="2"/>
  <c r="R7" i="2"/>
  <c r="S7" i="2" s="1"/>
  <c r="Q7" i="2"/>
  <c r="R34" i="2"/>
  <c r="Q34" i="2"/>
  <c r="R69" i="2"/>
  <c r="S69" i="2" s="1"/>
  <c r="Q69" i="2"/>
  <c r="R77" i="2"/>
  <c r="Q77" i="2"/>
  <c r="R13" i="2"/>
  <c r="S13" i="2" s="1"/>
  <c r="Q13" i="2"/>
  <c r="R10" i="2"/>
  <c r="Q10" i="2"/>
  <c r="R124" i="2"/>
  <c r="S124" i="2" s="1"/>
  <c r="Q124" i="2"/>
  <c r="R84" i="2"/>
  <c r="Q84" i="2"/>
  <c r="R44" i="2"/>
  <c r="S44" i="2" s="1"/>
  <c r="Q44" i="2"/>
  <c r="R20" i="2"/>
  <c r="Q20" i="2"/>
  <c r="R126" i="2"/>
  <c r="S126" i="2" s="1"/>
  <c r="Q126" i="2"/>
  <c r="S30" i="2"/>
  <c r="R114" i="2"/>
  <c r="Q114" i="2"/>
  <c r="Q108" i="2"/>
  <c r="R108" i="2"/>
  <c r="S108" i="2" s="1"/>
  <c r="R68" i="2"/>
  <c r="Q68" i="2"/>
  <c r="R118" i="2"/>
  <c r="S118" i="2" s="1"/>
  <c r="Q118" i="2"/>
  <c r="S86" i="2"/>
  <c r="S54" i="2"/>
  <c r="S22" i="2"/>
  <c r="R112" i="2"/>
  <c r="Q112" i="2"/>
  <c r="R119" i="2"/>
  <c r="S119" i="2" s="1"/>
  <c r="Q119" i="2"/>
  <c r="Q47" i="2"/>
  <c r="R47" i="2"/>
  <c r="S47" i="2" s="1"/>
  <c r="R5" i="2"/>
  <c r="S5" i="2" s="1"/>
  <c r="Q5" i="2"/>
  <c r="R122" i="2"/>
  <c r="Q122" i="2"/>
  <c r="R101" i="2"/>
  <c r="S101" i="2" s="1"/>
  <c r="Q101" i="2"/>
  <c r="M130" i="2"/>
  <c r="N130" i="2"/>
  <c r="R81" i="2"/>
  <c r="S81" i="2" s="1"/>
  <c r="Q81" i="2"/>
  <c r="R49" i="2"/>
  <c r="Q49" i="2"/>
  <c r="R107" i="2"/>
  <c r="S107" i="2" s="1"/>
  <c r="Q107" i="2"/>
  <c r="R80" i="2"/>
  <c r="Q80" i="2"/>
  <c r="Q48" i="2"/>
  <c r="R48" i="2"/>
  <c r="Q16" i="2"/>
  <c r="R16" i="2"/>
  <c r="S16" i="2" s="1"/>
  <c r="R63" i="2"/>
  <c r="S63" i="2" s="1"/>
  <c r="Q63" i="2"/>
  <c r="Q23" i="2"/>
  <c r="R23" i="2"/>
  <c r="S23" i="2" s="1"/>
  <c r="R74" i="2"/>
  <c r="S74" i="2" s="1"/>
  <c r="Q74" i="2"/>
  <c r="R125" i="2"/>
  <c r="Q125" i="2"/>
  <c r="R61" i="2"/>
  <c r="S61" i="2" s="1"/>
  <c r="Q61" i="2"/>
  <c r="R82" i="2"/>
  <c r="Q82" i="2"/>
  <c r="R42" i="2"/>
  <c r="S42" i="2" s="1"/>
  <c r="Q42" i="2"/>
  <c r="Q100" i="2"/>
  <c r="R100" i="2"/>
  <c r="S100" i="2" s="1"/>
  <c r="R60" i="2"/>
  <c r="S60" i="2" s="1"/>
  <c r="Q60" i="2"/>
  <c r="R12" i="2"/>
  <c r="Q12" i="2"/>
  <c r="S94" i="2"/>
  <c r="R113" i="2"/>
  <c r="Q113" i="2"/>
  <c r="R110" i="2"/>
  <c r="Q110" i="2"/>
  <c r="S78" i="2"/>
  <c r="S46" i="2"/>
  <c r="S14" i="2"/>
  <c r="R128" i="2"/>
  <c r="S128" i="2" s="1"/>
  <c r="Q128" i="2"/>
  <c r="R79" i="2"/>
  <c r="Q79" i="2"/>
  <c r="R45" i="2"/>
  <c r="S45" i="2" s="1"/>
  <c r="Q45" i="2"/>
  <c r="R106" i="2"/>
  <c r="Q106" i="2"/>
  <c r="R93" i="2"/>
  <c r="S93" i="2" s="1"/>
  <c r="Q93" i="2"/>
  <c r="R2" i="2"/>
  <c r="Q2" i="2"/>
  <c r="E130" i="2"/>
  <c r="R116" i="2"/>
  <c r="Q116" i="2"/>
  <c r="Q76" i="2"/>
  <c r="R76" i="2"/>
  <c r="S76" i="2" s="1"/>
  <c r="R105" i="2"/>
  <c r="Q105" i="2"/>
  <c r="R73" i="2"/>
  <c r="Q73" i="2"/>
  <c r="R41" i="2"/>
  <c r="Q41" i="2"/>
  <c r="S9" i="2"/>
  <c r="Q99" i="2"/>
  <c r="R99" i="2"/>
  <c r="R104" i="2"/>
  <c r="Q104" i="2"/>
  <c r="R72" i="2"/>
  <c r="S72" i="2" s="1"/>
  <c r="Q72" i="2"/>
  <c r="Q40" i="2"/>
  <c r="R40" i="2"/>
  <c r="S40" i="2" s="1"/>
  <c r="R8" i="2"/>
  <c r="S8" i="2" s="1"/>
  <c r="Q8" i="2"/>
  <c r="R95" i="2"/>
  <c r="Q95" i="2"/>
  <c r="R39" i="2"/>
  <c r="S39" i="2" s="1"/>
  <c r="Q39" i="2"/>
  <c r="L130" i="2"/>
  <c r="R53" i="2"/>
  <c r="Q53" i="2"/>
  <c r="R26" i="2"/>
  <c r="Q26" i="2"/>
  <c r="Q36" i="2"/>
  <c r="R36" i="2"/>
  <c r="S36" i="2" s="1"/>
  <c r="R4" i="2"/>
  <c r="Q4" i="2"/>
  <c r="S75" i="2"/>
  <c r="R102" i="2"/>
  <c r="S102" i="2" s="1"/>
  <c r="Q102" i="2"/>
  <c r="S70" i="2"/>
  <c r="S38" i="2"/>
  <c r="S6" i="2"/>
  <c r="R111" i="2"/>
  <c r="Q111" i="2"/>
  <c r="Q15" i="2"/>
  <c r="R15" i="2"/>
  <c r="S15" i="2" s="1"/>
  <c r="R50" i="2"/>
  <c r="Q50" i="2"/>
  <c r="R29" i="2"/>
  <c r="Q29" i="2"/>
  <c r="R90" i="2"/>
  <c r="Q90" i="2"/>
  <c r="R117" i="2"/>
  <c r="Q117" i="2"/>
  <c r="R85" i="2"/>
  <c r="Q85" i="2"/>
  <c r="R66" i="2"/>
  <c r="Q66" i="2"/>
  <c r="R92" i="2"/>
  <c r="Q92" i="2"/>
  <c r="R52" i="2"/>
  <c r="Q52" i="2"/>
  <c r="R129" i="2"/>
  <c r="Q129" i="2"/>
  <c r="R97" i="2"/>
  <c r="Q97" i="2"/>
  <c r="R65" i="2"/>
  <c r="Q65" i="2"/>
  <c r="R33" i="2"/>
  <c r="Q33" i="2"/>
  <c r="R123" i="2"/>
  <c r="Q123" i="2"/>
  <c r="R120" i="2"/>
  <c r="Q120" i="2"/>
  <c r="R96" i="2"/>
  <c r="Q96" i="2"/>
  <c r="R64" i="2"/>
  <c r="Q64" i="2"/>
  <c r="R32" i="2"/>
  <c r="Q32" i="2"/>
  <c r="R127" i="2"/>
  <c r="Q127" i="2"/>
  <c r="R71" i="2"/>
  <c r="Q71" i="2"/>
  <c r="R55" i="2"/>
  <c r="Q55" i="2"/>
  <c r="R37" i="2"/>
  <c r="Q37" i="2"/>
  <c r="R18" i="2"/>
  <c r="Q18" i="2"/>
  <c r="R28" i="2"/>
  <c r="Q28" i="2"/>
  <c r="T36" i="1"/>
  <c r="T84" i="1"/>
  <c r="P7" i="1"/>
  <c r="F11" i="1"/>
  <c r="F12" i="1"/>
  <c r="F39" i="1"/>
  <c r="F76" i="1"/>
  <c r="F103" i="1"/>
  <c r="P79" i="1"/>
  <c r="S79" i="1" s="1"/>
  <c r="T79" i="1" s="1"/>
  <c r="P31" i="1"/>
  <c r="O95" i="1"/>
  <c r="S95" i="1" s="1"/>
  <c r="T95" i="1" s="1"/>
  <c r="P39" i="1"/>
  <c r="F127" i="1"/>
  <c r="T114" i="1"/>
  <c r="P55" i="1"/>
  <c r="F16" i="1"/>
  <c r="F44" i="1"/>
  <c r="F80" i="1"/>
  <c r="F108" i="1"/>
  <c r="T19" i="1"/>
  <c r="F15" i="1"/>
  <c r="P103" i="1"/>
  <c r="P111" i="1"/>
  <c r="F112" i="1"/>
  <c r="F120" i="1"/>
  <c r="F128" i="1"/>
  <c r="N23" i="1"/>
  <c r="O23" i="1"/>
  <c r="N71" i="1"/>
  <c r="S71" i="1" s="1"/>
  <c r="T71" i="1" s="1"/>
  <c r="O71" i="1"/>
  <c r="F43" i="1"/>
  <c r="F79" i="1"/>
  <c r="P63" i="1"/>
  <c r="O114" i="1"/>
  <c r="F9" i="1"/>
  <c r="F17" i="1"/>
  <c r="F25" i="1"/>
  <c r="F33" i="1"/>
  <c r="F41" i="1"/>
  <c r="F49" i="1"/>
  <c r="F57" i="1"/>
  <c r="F65" i="1"/>
  <c r="F73" i="1"/>
  <c r="F81" i="1"/>
  <c r="F89" i="1"/>
  <c r="F97" i="1"/>
  <c r="F105" i="1"/>
  <c r="F113" i="1"/>
  <c r="F121" i="1"/>
  <c r="F129" i="1"/>
  <c r="T6" i="1"/>
  <c r="F47" i="1"/>
  <c r="F111" i="1"/>
  <c r="F124" i="1"/>
  <c r="P24" i="1"/>
  <c r="O9" i="1"/>
  <c r="P23" i="1"/>
  <c r="N32" i="1"/>
  <c r="S32" i="1" s="1"/>
  <c r="T32" i="1" s="1"/>
  <c r="O47" i="1"/>
  <c r="O58" i="1"/>
  <c r="S58" i="1" s="1"/>
  <c r="T58" i="1" s="1"/>
  <c r="P71" i="1"/>
  <c r="O87" i="1"/>
  <c r="S87" i="1" s="1"/>
  <c r="T87" i="1" s="1"/>
  <c r="O97" i="1"/>
  <c r="O113" i="1"/>
  <c r="O41" i="1"/>
  <c r="O81" i="1"/>
  <c r="O10" i="1"/>
  <c r="S10" i="1" s="1"/>
  <c r="T10" i="1" s="1"/>
  <c r="O24" i="1"/>
  <c r="S24" i="1" s="1"/>
  <c r="T24" i="1" s="1"/>
  <c r="O32" i="1"/>
  <c r="P47" i="1"/>
  <c r="S47" i="1" s="1"/>
  <c r="T47" i="1" s="1"/>
  <c r="O63" i="1"/>
  <c r="S63" i="1" s="1"/>
  <c r="T63" i="1" s="1"/>
  <c r="O73" i="1"/>
  <c r="P87" i="1"/>
  <c r="O103" i="1"/>
  <c r="S103" i="1" s="1"/>
  <c r="T103" i="1" s="1"/>
  <c r="N114" i="1"/>
  <c r="S114" i="1" s="1"/>
  <c r="O49" i="1"/>
  <c r="N3" i="1"/>
  <c r="O15" i="1"/>
  <c r="S15" i="1" s="1"/>
  <c r="T15" i="1" s="1"/>
  <c r="O25" i="1"/>
  <c r="P36" i="1"/>
  <c r="N50" i="1"/>
  <c r="S50" i="1" s="1"/>
  <c r="T50" i="1" s="1"/>
  <c r="O65" i="1"/>
  <c r="N76" i="1"/>
  <c r="P90" i="1"/>
  <c r="O105" i="1"/>
  <c r="O119" i="1"/>
  <c r="S119" i="1" s="1"/>
  <c r="T119" i="1" s="1"/>
  <c r="O33" i="1"/>
  <c r="O89" i="1"/>
  <c r="O3" i="1"/>
  <c r="P15" i="1"/>
  <c r="N28" i="1"/>
  <c r="O39" i="1"/>
  <c r="S39" i="1" s="1"/>
  <c r="T39" i="1" s="1"/>
  <c r="O55" i="1"/>
  <c r="S55" i="1" s="1"/>
  <c r="T55" i="1" s="1"/>
  <c r="O66" i="1"/>
  <c r="S66" i="1" s="1"/>
  <c r="T66" i="1" s="1"/>
  <c r="O79" i="1"/>
  <c r="N92" i="1"/>
  <c r="S92" i="1" s="1"/>
  <c r="T92" i="1" s="1"/>
  <c r="P106" i="1"/>
  <c r="P119" i="1"/>
  <c r="O17" i="1"/>
  <c r="P28" i="1"/>
  <c r="O7" i="1"/>
  <c r="S7" i="1" s="1"/>
  <c r="T7" i="1" s="1"/>
  <c r="N18" i="1"/>
  <c r="S18" i="1" s="1"/>
  <c r="T18" i="1" s="1"/>
  <c r="O31" i="1"/>
  <c r="S31" i="1" s="1"/>
  <c r="T31" i="1" s="1"/>
  <c r="O40" i="1"/>
  <c r="O57" i="1"/>
  <c r="P95" i="1"/>
  <c r="O111" i="1"/>
  <c r="S111" i="1" s="1"/>
  <c r="T111" i="1" s="1"/>
  <c r="O121" i="1"/>
  <c r="O46" i="1"/>
  <c r="N46" i="1"/>
  <c r="S46" i="1" s="1"/>
  <c r="T46" i="1" s="1"/>
  <c r="O78" i="1"/>
  <c r="N78" i="1"/>
  <c r="O86" i="1"/>
  <c r="N86" i="1"/>
  <c r="P126" i="1"/>
  <c r="O126" i="1"/>
  <c r="N126" i="1"/>
  <c r="N37" i="1"/>
  <c r="S37" i="1" s="1"/>
  <c r="T37" i="1" s="1"/>
  <c r="P53" i="1"/>
  <c r="P86" i="1"/>
  <c r="N4" i="1"/>
  <c r="S4" i="1" s="1"/>
  <c r="T4" i="1" s="1"/>
  <c r="N11" i="1"/>
  <c r="P14" i="1"/>
  <c r="O18" i="1"/>
  <c r="P21" i="1"/>
  <c r="N29" i="1"/>
  <c r="S29" i="1" s="1"/>
  <c r="T29" i="1" s="1"/>
  <c r="O37" i="1"/>
  <c r="N42" i="1"/>
  <c r="P45" i="1"/>
  <c r="O50" i="1"/>
  <c r="P76" i="1"/>
  <c r="N82" i="1"/>
  <c r="S82" i="1" s="1"/>
  <c r="T82" i="1" s="1"/>
  <c r="P92" i="1"/>
  <c r="N98" i="1"/>
  <c r="S98" i="1" s="1"/>
  <c r="T98" i="1" s="1"/>
  <c r="N109" i="1"/>
  <c r="N122" i="1"/>
  <c r="N21" i="1"/>
  <c r="S21" i="1" s="1"/>
  <c r="T21" i="1" s="1"/>
  <c r="O53" i="1"/>
  <c r="S53" i="1" s="1"/>
  <c r="T53" i="1" s="1"/>
  <c r="O101" i="1"/>
  <c r="O54" i="1"/>
  <c r="N54" i="1"/>
  <c r="O94" i="1"/>
  <c r="N94" i="1"/>
  <c r="P80" i="1"/>
  <c r="O80" i="1"/>
  <c r="S80" i="1" s="1"/>
  <c r="T80" i="1" s="1"/>
  <c r="P88" i="1"/>
  <c r="O88" i="1"/>
  <c r="P96" i="1"/>
  <c r="O96" i="1"/>
  <c r="S96" i="1" s="1"/>
  <c r="T96" i="1" s="1"/>
  <c r="P104" i="1"/>
  <c r="O104" i="1"/>
  <c r="P112" i="1"/>
  <c r="O112" i="1"/>
  <c r="P120" i="1"/>
  <c r="O120" i="1"/>
  <c r="S120" i="1" s="1"/>
  <c r="T120" i="1" s="1"/>
  <c r="P128" i="1"/>
  <c r="O128" i="1"/>
  <c r="N128" i="1"/>
  <c r="S128" i="1" s="1"/>
  <c r="T128" i="1" s="1"/>
  <c r="P4" i="1"/>
  <c r="N8" i="1"/>
  <c r="O11" i="1"/>
  <c r="N22" i="1"/>
  <c r="S22" i="1" s="1"/>
  <c r="T22" i="1" s="1"/>
  <c r="N26" i="1"/>
  <c r="O29" i="1"/>
  <c r="N34" i="1"/>
  <c r="O42" i="1"/>
  <c r="P46" i="1"/>
  <c r="N68" i="1"/>
  <c r="N72" i="1"/>
  <c r="N77" i="1"/>
  <c r="O82" i="1"/>
  <c r="N93" i="1"/>
  <c r="O98" i="1"/>
  <c r="O109" i="1"/>
  <c r="O122" i="1"/>
  <c r="P13" i="1"/>
  <c r="O62" i="1"/>
  <c r="N62" i="1"/>
  <c r="O102" i="1"/>
  <c r="N102" i="1"/>
  <c r="S102" i="1" s="1"/>
  <c r="T102" i="1" s="1"/>
  <c r="N14" i="1"/>
  <c r="O45" i="1"/>
  <c r="S45" i="1" s="1"/>
  <c r="T45" i="1" s="1"/>
  <c r="N5" i="1"/>
  <c r="S5" i="1" s="1"/>
  <c r="T5" i="1" s="1"/>
  <c r="O8" i="1"/>
  <c r="N12" i="1"/>
  <c r="N19" i="1"/>
  <c r="S19" i="1" s="1"/>
  <c r="P22" i="1"/>
  <c r="O26" i="1"/>
  <c r="O34" i="1"/>
  <c r="N60" i="1"/>
  <c r="S60" i="1" s="1"/>
  <c r="T60" i="1" s="1"/>
  <c r="N64" i="1"/>
  <c r="S64" i="1" s="1"/>
  <c r="T64" i="1" s="1"/>
  <c r="P68" i="1"/>
  <c r="O72" i="1"/>
  <c r="O77" i="1"/>
  <c r="N88" i="1"/>
  <c r="S88" i="1" s="1"/>
  <c r="T88" i="1" s="1"/>
  <c r="O93" i="1"/>
  <c r="N104" i="1"/>
  <c r="N117" i="1"/>
  <c r="S117" i="1" s="1"/>
  <c r="T117" i="1" s="1"/>
  <c r="O30" i="1"/>
  <c r="N30" i="1"/>
  <c r="P110" i="1"/>
  <c r="O110" i="1"/>
  <c r="N110" i="1"/>
  <c r="P2" i="1"/>
  <c r="O5" i="1"/>
  <c r="P12" i="1"/>
  <c r="N16" i="1"/>
  <c r="O19" i="1"/>
  <c r="P30" i="1"/>
  <c r="N52" i="1"/>
  <c r="N56" i="1"/>
  <c r="P60" i="1"/>
  <c r="O64" i="1"/>
  <c r="N69" i="1"/>
  <c r="S69" i="1" s="1"/>
  <c r="T69" i="1" s="1"/>
  <c r="P78" i="1"/>
  <c r="N84" i="1"/>
  <c r="S84" i="1" s="1"/>
  <c r="P94" i="1"/>
  <c r="N100" i="1"/>
  <c r="O117" i="1"/>
  <c r="O85" i="1"/>
  <c r="O70" i="1"/>
  <c r="N70" i="1"/>
  <c r="S70" i="1" s="1"/>
  <c r="T70" i="1" s="1"/>
  <c r="P62" i="1"/>
  <c r="P102" i="1"/>
  <c r="P35" i="1"/>
  <c r="O35" i="1"/>
  <c r="P43" i="1"/>
  <c r="O43" i="1"/>
  <c r="S43" i="1" s="1"/>
  <c r="T43" i="1" s="1"/>
  <c r="P51" i="1"/>
  <c r="O51" i="1"/>
  <c r="S51" i="1" s="1"/>
  <c r="T51" i="1" s="1"/>
  <c r="P59" i="1"/>
  <c r="O59" i="1"/>
  <c r="S59" i="1" s="1"/>
  <c r="T59" i="1" s="1"/>
  <c r="P67" i="1"/>
  <c r="S67" i="1" s="1"/>
  <c r="T67" i="1" s="1"/>
  <c r="O67" i="1"/>
  <c r="P75" i="1"/>
  <c r="O75" i="1"/>
  <c r="N75" i="1"/>
  <c r="P83" i="1"/>
  <c r="O83" i="1"/>
  <c r="N83" i="1"/>
  <c r="P91" i="1"/>
  <c r="O91" i="1"/>
  <c r="N91" i="1"/>
  <c r="P99" i="1"/>
  <c r="O99" i="1"/>
  <c r="N99" i="1"/>
  <c r="S99" i="1" s="1"/>
  <c r="T99" i="1" s="1"/>
  <c r="P107" i="1"/>
  <c r="O107" i="1"/>
  <c r="N107" i="1"/>
  <c r="S107" i="1" s="1"/>
  <c r="T107" i="1" s="1"/>
  <c r="P115" i="1"/>
  <c r="O115" i="1"/>
  <c r="N115" i="1"/>
  <c r="S115" i="1" s="1"/>
  <c r="T115" i="1" s="1"/>
  <c r="P123" i="1"/>
  <c r="O123" i="1"/>
  <c r="N123" i="1"/>
  <c r="N2" i="1"/>
  <c r="N13" i="1"/>
  <c r="S13" i="1" s="1"/>
  <c r="T13" i="1" s="1"/>
  <c r="O16" i="1"/>
  <c r="N20" i="1"/>
  <c r="N27" i="1"/>
  <c r="N35" i="1"/>
  <c r="N44" i="1"/>
  <c r="S44" i="1" s="1"/>
  <c r="T44" i="1" s="1"/>
  <c r="N48" i="1"/>
  <c r="S48" i="1" s="1"/>
  <c r="T48" i="1" s="1"/>
  <c r="P52" i="1"/>
  <c r="O56" i="1"/>
  <c r="N61" i="1"/>
  <c r="S61" i="1" s="1"/>
  <c r="T61" i="1" s="1"/>
  <c r="O69" i="1"/>
  <c r="N74" i="1"/>
  <c r="S74" i="1" s="1"/>
  <c r="T74" i="1" s="1"/>
  <c r="P84" i="1"/>
  <c r="N90" i="1"/>
  <c r="S90" i="1" s="1"/>
  <c r="T90" i="1" s="1"/>
  <c r="P100" i="1"/>
  <c r="N106" i="1"/>
  <c r="N112" i="1"/>
  <c r="S112" i="1" s="1"/>
  <c r="T112" i="1" s="1"/>
  <c r="N125" i="1"/>
  <c r="S125" i="1" s="1"/>
  <c r="T125" i="1" s="1"/>
  <c r="P61" i="1"/>
  <c r="O38" i="1"/>
  <c r="N38" i="1"/>
  <c r="P118" i="1"/>
  <c r="O118" i="1"/>
  <c r="N118" i="1"/>
  <c r="O108" i="1"/>
  <c r="N108" i="1"/>
  <c r="O116" i="1"/>
  <c r="N116" i="1"/>
  <c r="S116" i="1" s="1"/>
  <c r="T116" i="1" s="1"/>
  <c r="O124" i="1"/>
  <c r="N124" i="1"/>
  <c r="S124" i="1" s="1"/>
  <c r="T124" i="1" s="1"/>
  <c r="N6" i="1"/>
  <c r="S6" i="1" s="1"/>
  <c r="P20" i="1"/>
  <c r="O27" i="1"/>
  <c r="N36" i="1"/>
  <c r="S36" i="1" s="1"/>
  <c r="N40" i="1"/>
  <c r="S40" i="1" s="1"/>
  <c r="T40" i="1" s="1"/>
  <c r="P44" i="1"/>
  <c r="O48" i="1"/>
  <c r="N85" i="1"/>
  <c r="S85" i="1" s="1"/>
  <c r="T85" i="1" s="1"/>
  <c r="N101" i="1"/>
  <c r="S101" i="1" s="1"/>
  <c r="T101" i="1" s="1"/>
  <c r="O125" i="1"/>
  <c r="O127" i="1"/>
  <c r="S127" i="1" s="1"/>
  <c r="T127" i="1" s="1"/>
  <c r="P127" i="1"/>
  <c r="N9" i="1"/>
  <c r="S9" i="1" s="1"/>
  <c r="T9" i="1" s="1"/>
  <c r="N17" i="1"/>
  <c r="S17" i="1" s="1"/>
  <c r="T17" i="1" s="1"/>
  <c r="N25" i="1"/>
  <c r="S25" i="1" s="1"/>
  <c r="T25" i="1" s="1"/>
  <c r="N33" i="1"/>
  <c r="S33" i="1" s="1"/>
  <c r="T33" i="1" s="1"/>
  <c r="N41" i="1"/>
  <c r="N49" i="1"/>
  <c r="N57" i="1"/>
  <c r="S57" i="1" s="1"/>
  <c r="T57" i="1" s="1"/>
  <c r="N65" i="1"/>
  <c r="S65" i="1" s="1"/>
  <c r="T65" i="1" s="1"/>
  <c r="N73" i="1"/>
  <c r="S73" i="1" s="1"/>
  <c r="T73" i="1" s="1"/>
  <c r="N81" i="1"/>
  <c r="S81" i="1" s="1"/>
  <c r="T81" i="1" s="1"/>
  <c r="N89" i="1"/>
  <c r="S89" i="1" s="1"/>
  <c r="T89" i="1" s="1"/>
  <c r="N97" i="1"/>
  <c r="S97" i="1" s="1"/>
  <c r="T97" i="1" s="1"/>
  <c r="N105" i="1"/>
  <c r="S105" i="1" s="1"/>
  <c r="T105" i="1" s="1"/>
  <c r="N113" i="1"/>
  <c r="S113" i="1" s="1"/>
  <c r="T113" i="1" s="1"/>
  <c r="N121" i="1"/>
  <c r="S121" i="1" s="1"/>
  <c r="T121" i="1" s="1"/>
  <c r="N129" i="1"/>
  <c r="S129" i="1" s="1"/>
  <c r="T129" i="1" s="1"/>
  <c r="O129" i="1"/>
  <c r="C131" i="3"/>
  <c r="D131" i="3"/>
  <c r="E131" i="3"/>
  <c r="F131" i="3"/>
  <c r="G131" i="3"/>
  <c r="H131" i="3"/>
  <c r="I131" i="3"/>
  <c r="J131" i="3"/>
  <c r="B131" i="3"/>
  <c r="M131" i="3" l="1"/>
  <c r="S37" i="2"/>
  <c r="S32" i="2"/>
  <c r="S123" i="2"/>
  <c r="S129" i="2"/>
  <c r="S85" i="2"/>
  <c r="S50" i="2"/>
  <c r="S26" i="2"/>
  <c r="S99" i="2"/>
  <c r="S105" i="2"/>
  <c r="S113" i="2"/>
  <c r="S48" i="2"/>
  <c r="S56" i="2"/>
  <c r="S57" i="2"/>
  <c r="S109" i="2"/>
  <c r="S64" i="2"/>
  <c r="S117" i="2"/>
  <c r="S55" i="2"/>
  <c r="S33" i="2"/>
  <c r="S53" i="2"/>
  <c r="S89" i="2"/>
  <c r="S106" i="2"/>
  <c r="S12" i="2"/>
  <c r="S82" i="2"/>
  <c r="S80" i="2"/>
  <c r="S84" i="2"/>
  <c r="S77" i="2"/>
  <c r="S87" i="2"/>
  <c r="S88" i="2"/>
  <c r="S52" i="2"/>
  <c r="S114" i="2"/>
  <c r="S21" i="2"/>
  <c r="S28" i="2"/>
  <c r="S71" i="2"/>
  <c r="S96" i="2"/>
  <c r="S65" i="2"/>
  <c r="S92" i="2"/>
  <c r="S90" i="2"/>
  <c r="S111" i="2"/>
  <c r="S4" i="2"/>
  <c r="S41" i="2"/>
  <c r="S116" i="2"/>
  <c r="S18" i="2"/>
  <c r="S120" i="2"/>
  <c r="S66" i="2"/>
  <c r="S110" i="2"/>
  <c r="S68" i="2"/>
  <c r="S127" i="2"/>
  <c r="S97" i="2"/>
  <c r="S29" i="2"/>
  <c r="S73" i="2"/>
  <c r="S95" i="2"/>
  <c r="S104" i="2"/>
  <c r="S2" i="2"/>
  <c r="S79" i="2"/>
  <c r="S125" i="2"/>
  <c r="S49" i="2"/>
  <c r="S122" i="2"/>
  <c r="S112" i="2"/>
  <c r="S20" i="2"/>
  <c r="S10" i="2"/>
  <c r="S34" i="2"/>
  <c r="S27" i="1"/>
  <c r="T27" i="1" s="1"/>
  <c r="S93" i="1"/>
  <c r="T93" i="1" s="1"/>
  <c r="S20" i="1"/>
  <c r="T20" i="1" s="1"/>
  <c r="S91" i="1"/>
  <c r="T91" i="1" s="1"/>
  <c r="S56" i="1"/>
  <c r="T56" i="1" s="1"/>
  <c r="S110" i="1"/>
  <c r="T110" i="1" s="1"/>
  <c r="S26" i="1"/>
  <c r="T26" i="1" s="1"/>
  <c r="S28" i="1"/>
  <c r="T28" i="1" s="1"/>
  <c r="S76" i="1"/>
  <c r="T76" i="1" s="1"/>
  <c r="S23" i="1"/>
  <c r="T23" i="1" s="1"/>
  <c r="S108" i="1"/>
  <c r="T108" i="1" s="1"/>
  <c r="S100" i="1"/>
  <c r="T100" i="1" s="1"/>
  <c r="S52" i="1"/>
  <c r="T52" i="1" s="1"/>
  <c r="S62" i="1"/>
  <c r="T62" i="1" s="1"/>
  <c r="S77" i="1"/>
  <c r="T77" i="1" s="1"/>
  <c r="S11" i="1"/>
  <c r="T11" i="1" s="1"/>
  <c r="S86" i="1"/>
  <c r="T86" i="1" s="1"/>
  <c r="S72" i="1"/>
  <c r="T72" i="1" s="1"/>
  <c r="S49" i="1"/>
  <c r="T49" i="1" s="1"/>
  <c r="S118" i="1"/>
  <c r="T118" i="1" s="1"/>
  <c r="S106" i="1"/>
  <c r="T106" i="1" s="1"/>
  <c r="S2" i="1"/>
  <c r="T2" i="1" s="1"/>
  <c r="S83" i="1"/>
  <c r="T83" i="1" s="1"/>
  <c r="S30" i="1"/>
  <c r="T30" i="1" s="1"/>
  <c r="S68" i="1"/>
  <c r="T68" i="1" s="1"/>
  <c r="S8" i="1"/>
  <c r="T8" i="1" s="1"/>
  <c r="S122" i="1"/>
  <c r="T122" i="1" s="1"/>
  <c r="S42" i="1"/>
  <c r="T42" i="1" s="1"/>
  <c r="S78" i="1"/>
  <c r="T78" i="1" s="1"/>
  <c r="S12" i="1"/>
  <c r="T12" i="1" s="1"/>
  <c r="S41" i="1"/>
  <c r="T41" i="1" s="1"/>
  <c r="S123" i="1"/>
  <c r="T123" i="1" s="1"/>
  <c r="S16" i="1"/>
  <c r="T16" i="1" s="1"/>
  <c r="S94" i="1"/>
  <c r="T94" i="1" s="1"/>
  <c r="S109" i="1"/>
  <c r="T109" i="1" s="1"/>
  <c r="S38" i="1"/>
  <c r="T38" i="1" s="1"/>
  <c r="S35" i="1"/>
  <c r="T35" i="1" s="1"/>
  <c r="S75" i="1"/>
  <c r="T75" i="1" s="1"/>
  <c r="S104" i="1"/>
  <c r="T104" i="1" s="1"/>
  <c r="S14" i="1"/>
  <c r="T14" i="1" s="1"/>
  <c r="S34" i="1"/>
  <c r="T34" i="1" s="1"/>
  <c r="S54" i="1"/>
  <c r="T54" i="1" s="1"/>
  <c r="S126" i="1"/>
  <c r="T126" i="1" s="1"/>
  <c r="S3" i="1"/>
  <c r="T3" i="1" s="1"/>
</calcChain>
</file>

<file path=xl/sharedStrings.xml><?xml version="1.0" encoding="utf-8"?>
<sst xmlns="http://schemas.openxmlformats.org/spreadsheetml/2006/main" count="449" uniqueCount="148">
  <si>
    <t>Arroz, trigo e outros cereais</t>
  </si>
  <si>
    <t>Milho em grão</t>
  </si>
  <si>
    <t>Algodão herbáceo, outras fibras da lav. temporária</t>
  </si>
  <si>
    <t>Cana-de-açúcar</t>
  </si>
  <si>
    <t>Soja  em grão</t>
  </si>
  <si>
    <t>Outros produtos e serviços da lavoura temporária</t>
  </si>
  <si>
    <t>Laranja</t>
  </si>
  <si>
    <t>Café em grão</t>
  </si>
  <si>
    <t>Outros produtos da lavoura permanente</t>
  </si>
  <si>
    <t>Bovinos e outros animais vivos, prods. animal, caça e serv.</t>
  </si>
  <si>
    <t>Leite de vaca e de outros animais</t>
  </si>
  <si>
    <t>Suínos</t>
  </si>
  <si>
    <t>Aves e ovos</t>
  </si>
  <si>
    <t>Produtos da exploração florestal e da silvicultura</t>
  </si>
  <si>
    <t>Pesca e aquicultura (peixe, crustáceos e moluscos)</t>
  </si>
  <si>
    <t>Carvão mineral</t>
  </si>
  <si>
    <t>Minerais não-metálicos</t>
  </si>
  <si>
    <t>Petróleo, gás natural e serviços de apoio</t>
  </si>
  <si>
    <t>Minério de ferro</t>
  </si>
  <si>
    <t>Minerais metálicos não-ferrosos</t>
  </si>
  <si>
    <t>Carne de bovinos e outros prod. de carne</t>
  </si>
  <si>
    <t>Carne de suíno</t>
  </si>
  <si>
    <t>Carne de aves</t>
  </si>
  <si>
    <t>Pescado industrializado</t>
  </si>
  <si>
    <t>Leite resfriado, esterilizado e pasteurizado</t>
  </si>
  <si>
    <t>Outros produtos do laticínio</t>
  </si>
  <si>
    <t>Açúcar</t>
  </si>
  <si>
    <t>Conservas de frutas, legumes, outros vegetais e sucos de frutas</t>
  </si>
  <si>
    <t>Óleos e gorduras vegetais e animais</t>
  </si>
  <si>
    <t>Café beneficiado</t>
  </si>
  <si>
    <t>Arroz beneficiado e produtos derivados do arroz</t>
  </si>
  <si>
    <t>Produtos derivados do trigo, mandioca ou milho</t>
  </si>
  <si>
    <t>Rações balanceadas para animais</t>
  </si>
  <si>
    <t>Outros produtos alimentares</t>
  </si>
  <si>
    <t>Bebidas</t>
  </si>
  <si>
    <t>Produtos do fumo</t>
  </si>
  <si>
    <t>Fios e fibras têxteis beneficiadas</t>
  </si>
  <si>
    <t>Tecidos</t>
  </si>
  <si>
    <t>Art. têxteis de uso doméstico e outros têxteis</t>
  </si>
  <si>
    <t>Artigos do vestuário e acessórios</t>
  </si>
  <si>
    <t>Calçados e artefatos de couro</t>
  </si>
  <si>
    <t>Produtos de madeira, exclusive móveis</t>
  </si>
  <si>
    <t>Celulose</t>
  </si>
  <si>
    <t>Papel, papelão, embalagens e artefatos de papel</t>
  </si>
  <si>
    <t>Serviços de impressão e reprodução</t>
  </si>
  <si>
    <t>Combustíveis para aviação</t>
  </si>
  <si>
    <t>Gasoálcool</t>
  </si>
  <si>
    <t>Naftas para petroquímica</t>
  </si>
  <si>
    <t xml:space="preserve">Óleo combustível  </t>
  </si>
  <si>
    <t>Diesel - biodiesel</t>
  </si>
  <si>
    <t>Outros produtos do refino do petróleo</t>
  </si>
  <si>
    <t>Etanol e outros biocombustíveis</t>
  </si>
  <si>
    <t>Produtos químicos inorgânicos</t>
  </si>
  <si>
    <t>Adubos e fertilizantes</t>
  </si>
  <si>
    <t>Produtos químicos orgânicos</t>
  </si>
  <si>
    <t>Resinas,elastômeros e fibras artif. e sintéticas</t>
  </si>
  <si>
    <t>Defensivos agrícolas e desinfestantes domissanitários</t>
  </si>
  <si>
    <t xml:space="preserve">Produtos químicos diversos </t>
  </si>
  <si>
    <t>Tintas, vernizes, esmaltes e lacas</t>
  </si>
  <si>
    <t>Perfumaria, sabões e artigos de limpeza</t>
  </si>
  <si>
    <t>Produtos farmacêuticos</t>
  </si>
  <si>
    <t>Artigos de borracha</t>
  </si>
  <si>
    <t>Artigos de plástico</t>
  </si>
  <si>
    <t>Cimento</t>
  </si>
  <si>
    <t>Artefatos de cimento, gesso e semelhantes</t>
  </si>
  <si>
    <t>Vidros, cerâmicos e outros prod. de minerais não-metálicos</t>
  </si>
  <si>
    <t>Ferro-gusa e ferroligas</t>
  </si>
  <si>
    <t>Semi-acabacados, laminados planos, longos e tubos de aço</t>
  </si>
  <si>
    <t>Produtos da metalurgia de metais não-ferrosos</t>
  </si>
  <si>
    <t>Peças fundidas de aço e de metais não ferrosos</t>
  </si>
  <si>
    <t>Produtos de metal, excl. máquinas e equipamentos</t>
  </si>
  <si>
    <t>Componentes eletrônicos</t>
  </si>
  <si>
    <t>Máquinas para escritório e equip. de informática</t>
  </si>
  <si>
    <t>Material eletrônico e equip. de comunicações</t>
  </si>
  <si>
    <t>Equip. de medida, teste e controle, ópticos e eletromédicos</t>
  </si>
  <si>
    <t>Máquinas, aparelhos e materiais elétricos</t>
  </si>
  <si>
    <t>Eletrodomésticos</t>
  </si>
  <si>
    <t>Tratores e outras máquinas agrícolas</t>
  </si>
  <si>
    <t>Máquinas para a extração mineral e a construção</t>
  </si>
  <si>
    <t>Outras máquinas e equipamentos mecânicos</t>
  </si>
  <si>
    <t>Automóveis, camionetas e utilitários</t>
  </si>
  <si>
    <t>Caminhões e ônibus, incl. cabines, carrocerias e reboques</t>
  </si>
  <si>
    <t>Peças e acessórios para veículos automotores</t>
  </si>
  <si>
    <t>Aeronaves, embarcações e outros equipamentos de transporte</t>
  </si>
  <si>
    <t>Móveis</t>
  </si>
  <si>
    <t>Produtos de industrias diversas</t>
  </si>
  <si>
    <t>Manutenção, reparação e instalação de máquinas e equipamentos</t>
  </si>
  <si>
    <t>Eletricidade, gás e outras utilidades</t>
  </si>
  <si>
    <t>Água, esgoto, reciclagem e gestão de resíduos</t>
  </si>
  <si>
    <t>Edificações</t>
  </si>
  <si>
    <t>Obras de infra-estrutura</t>
  </si>
  <si>
    <t>Serviços especializados para construção</t>
  </si>
  <si>
    <t>Comércio e reparação de veículos</t>
  </si>
  <si>
    <t>Comércio por atacado e a varejo, exceto veículos automotores</t>
  </si>
  <si>
    <t>Transporte terrestre de carga</t>
  </si>
  <si>
    <t>Transporte terrestre de passageiros</t>
  </si>
  <si>
    <t>Transporte aquaviário</t>
  </si>
  <si>
    <t>Transporte aéreo</t>
  </si>
  <si>
    <t>Armazenamento e serviços auxiliares aos transportes</t>
  </si>
  <si>
    <t>Correio e outros serviços de entrega</t>
  </si>
  <si>
    <t>Serviços de alojamento em hotéis e similares</t>
  </si>
  <si>
    <t>Serviços  de alimentação</t>
  </si>
  <si>
    <t>Livros, jornais e revistas</t>
  </si>
  <si>
    <t>Serviços cinematográficos, música, rádio e televisão</t>
  </si>
  <si>
    <t>Telecomunicações, TV por assinatura e outros serv. relacionados</t>
  </si>
  <si>
    <t>Desenvolvimento de sistemas e outros serviços de informação</t>
  </si>
  <si>
    <t>Intermediação financeira, seguros e previdência complementar</t>
  </si>
  <si>
    <t>Aluguel efetivo e serviços imobiliários</t>
  </si>
  <si>
    <t>Aluguel imputado</t>
  </si>
  <si>
    <t>Serviços jurídicos, contabilidade e consultoria</t>
  </si>
  <si>
    <t>Pesquisa e desenvolvimento</t>
  </si>
  <si>
    <t>Serviços de arquitetura e engenharia</t>
  </si>
  <si>
    <t>Publicidade e outros serviços técnicos</t>
  </si>
  <si>
    <t>Aluguéis não-imob. e gestão de ativos de propriedade intelectual</t>
  </si>
  <si>
    <t>Condomínios e serviços para edifícios</t>
  </si>
  <si>
    <t>Outros serviços administrativos</t>
  </si>
  <si>
    <t>Serviços de vigilância, segurança e investigação</t>
  </si>
  <si>
    <t>Serviços coletivos da administração pública</t>
  </si>
  <si>
    <t>Serviços de previdência e assistência social</t>
  </si>
  <si>
    <t>Educação pública</t>
  </si>
  <si>
    <t>Educação privada</t>
  </si>
  <si>
    <t>Saúde pública</t>
  </si>
  <si>
    <t>Saúde privada</t>
  </si>
  <si>
    <t>Serviços de artes, cultura, esporte e recreação</t>
  </si>
  <si>
    <t>Organizações patronais, sindicais e outros serviços associativos</t>
  </si>
  <si>
    <t>Manutenção de computadores, telefones e objetos domésticos</t>
  </si>
  <si>
    <t>Serviços pessoais</t>
  </si>
  <si>
    <t>Serviços domésticos</t>
  </si>
  <si>
    <t>Oferta Nacional a Preços Básicos</t>
  </si>
  <si>
    <t>Margem 
de
comércio</t>
  </si>
  <si>
    <t>Margem
de
transporte</t>
  </si>
  <si>
    <t>Oferta total
a preço
de consumidor</t>
  </si>
  <si>
    <t>Importação de bens
e serviços (1)</t>
  </si>
  <si>
    <t>Imposto
de
importação</t>
  </si>
  <si>
    <t>IPI</t>
  </si>
  <si>
    <t>ICMS</t>
  </si>
  <si>
    <t>Outros impostos menos subsídios</t>
  </si>
  <si>
    <t>Fator de conversão</t>
  </si>
  <si>
    <t>Exportação
de bens e
serviços (1)</t>
  </si>
  <si>
    <t>Soma</t>
  </si>
  <si>
    <t>Participação das Importações na Oferta a Preços Básicos</t>
  </si>
  <si>
    <t>Margens</t>
  </si>
  <si>
    <t>Margens importações</t>
  </si>
  <si>
    <t>Numerador</t>
  </si>
  <si>
    <t>Denominador</t>
  </si>
  <si>
    <t>Fator de Conversão</t>
  </si>
  <si>
    <t>Participação das importações</t>
  </si>
  <si>
    <t>Margens importação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</si>
</sst>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A7BE9-95DE-42AB-929F-C5EF13F00EE8}">
  <dimension ref="A1:T129"/>
  <sheetViews>
    <sheetView tabSelected="1" workbookViewId="0">
      <selection activeCell="AA10" sqref="AA10"/>
    </sheetView>
  </sheetViews>
  <sheetFormatPr defaultRowHeight="14.4" x14ac:dyDescent="0.3"/>
  <cols>
    <col min="1" max="1" width="54.33203125" customWidth="1"/>
    <col min="2" max="16" width="12.6640625" customWidth="1"/>
  </cols>
  <sheetData>
    <row r="1" spans="1:20" ht="86.4" x14ac:dyDescent="0.3">
      <c r="B1" s="1" t="s">
        <v>128</v>
      </c>
      <c r="C1" s="1" t="s">
        <v>129</v>
      </c>
      <c r="D1" s="1" t="s">
        <v>130</v>
      </c>
      <c r="E1" s="2" t="s">
        <v>141</v>
      </c>
      <c r="F1" s="2" t="s">
        <v>142</v>
      </c>
      <c r="G1" s="1" t="s">
        <v>131</v>
      </c>
      <c r="H1" s="1" t="s">
        <v>132</v>
      </c>
      <c r="I1" s="1" t="s">
        <v>140</v>
      </c>
      <c r="J1" s="1" t="s">
        <v>133</v>
      </c>
      <c r="K1" s="1" t="s">
        <v>134</v>
      </c>
      <c r="L1" s="1" t="s">
        <v>135</v>
      </c>
      <c r="M1" s="1" t="s">
        <v>136</v>
      </c>
      <c r="N1" s="2" t="s">
        <v>134</v>
      </c>
      <c r="O1" s="2" t="s">
        <v>135</v>
      </c>
      <c r="P1" s="2" t="s">
        <v>136</v>
      </c>
      <c r="R1" s="2" t="s">
        <v>143</v>
      </c>
      <c r="S1" s="2" t="s">
        <v>144</v>
      </c>
      <c r="T1" s="2" t="s">
        <v>145</v>
      </c>
    </row>
    <row r="2" spans="1:20" x14ac:dyDescent="0.3">
      <c r="A2" t="s">
        <v>0</v>
      </c>
      <c r="B2">
        <v>18874</v>
      </c>
      <c r="C2">
        <v>2621</v>
      </c>
      <c r="D2">
        <v>1344</v>
      </c>
      <c r="E2">
        <f>D2+C2</f>
        <v>3965</v>
      </c>
      <c r="F2">
        <f>E2*$I2</f>
        <v>1407.0981244039419</v>
      </c>
      <c r="G2">
        <v>23028</v>
      </c>
      <c r="H2">
        <v>6698</v>
      </c>
      <c r="I2">
        <f>(H2/B2)</f>
        <v>0.3548797287273498</v>
      </c>
      <c r="J2">
        <v>54</v>
      </c>
      <c r="K2">
        <v>0</v>
      </c>
      <c r="L2">
        <v>34</v>
      </c>
      <c r="M2">
        <v>101</v>
      </c>
      <c r="N2">
        <f>K2*$I2</f>
        <v>0</v>
      </c>
      <c r="O2">
        <f>L2*$I2</f>
        <v>12.065910776729893</v>
      </c>
      <c r="P2">
        <f>M2*$I2</f>
        <v>35.842852601462333</v>
      </c>
      <c r="R2">
        <f>(G2-H2-J2-K2-L2-M2)</f>
        <v>16141</v>
      </c>
      <c r="S2">
        <f>(G2-H2-N2-O2-P2-F2-J2)</f>
        <v>14820.993112217866</v>
      </c>
      <c r="T2">
        <f>R2/S2</f>
        <v>1.0890633223959851</v>
      </c>
    </row>
    <row r="3" spans="1:20" x14ac:dyDescent="0.3">
      <c r="A3" t="s">
        <v>1</v>
      </c>
      <c r="B3">
        <v>35260</v>
      </c>
      <c r="C3">
        <v>6072</v>
      </c>
      <c r="D3">
        <v>2323</v>
      </c>
      <c r="E3">
        <f t="shared" ref="E3:E66" si="0">D3+C3</f>
        <v>8395</v>
      </c>
      <c r="F3">
        <f t="shared" ref="F3:F66" si="1">E3*$I3</f>
        <v>143.32926829268294</v>
      </c>
      <c r="G3">
        <v>43827</v>
      </c>
      <c r="H3">
        <v>602</v>
      </c>
      <c r="I3">
        <f t="shared" ref="I3:I66" si="2">(H3/B3)</f>
        <v>1.7073170731707318E-2</v>
      </c>
      <c r="J3">
        <v>0</v>
      </c>
      <c r="K3">
        <v>0</v>
      </c>
      <c r="L3">
        <v>179</v>
      </c>
      <c r="M3">
        <v>-7</v>
      </c>
      <c r="N3">
        <f t="shared" ref="N3:N66" si="3">K3*$I3</f>
        <v>0</v>
      </c>
      <c r="O3">
        <f t="shared" ref="O3:O66" si="4">L3*$I3</f>
        <v>3.0560975609756098</v>
      </c>
      <c r="P3">
        <f t="shared" ref="P3:P66" si="5">M3*$I3</f>
        <v>-0.11951219512195123</v>
      </c>
      <c r="R3">
        <f>(G3-H3-J3-K3-L3-M3)</f>
        <v>43053</v>
      </c>
      <c r="S3">
        <f>(G3-H3-N3-O3-P3-F3-J3)</f>
        <v>43078.734146341463</v>
      </c>
      <c r="T3">
        <f t="shared" ref="T3:T66" si="6">R3/S3</f>
        <v>0.99940262528945156</v>
      </c>
    </row>
    <row r="4" spans="1:20" x14ac:dyDescent="0.3">
      <c r="A4" t="s">
        <v>2</v>
      </c>
      <c r="B4">
        <v>14535</v>
      </c>
      <c r="C4">
        <v>979</v>
      </c>
      <c r="D4">
        <v>356</v>
      </c>
      <c r="E4">
        <f t="shared" si="0"/>
        <v>1335</v>
      </c>
      <c r="F4">
        <f t="shared" si="1"/>
        <v>12.858617131062951</v>
      </c>
      <c r="G4">
        <v>16093</v>
      </c>
      <c r="H4">
        <v>140</v>
      </c>
      <c r="I4">
        <f t="shared" si="2"/>
        <v>9.6319229446164435E-3</v>
      </c>
      <c r="J4">
        <v>1</v>
      </c>
      <c r="K4">
        <v>0</v>
      </c>
      <c r="L4">
        <v>39</v>
      </c>
      <c r="M4">
        <v>183</v>
      </c>
      <c r="N4">
        <f t="shared" si="3"/>
        <v>0</v>
      </c>
      <c r="O4">
        <f t="shared" si="4"/>
        <v>0.37564499484004127</v>
      </c>
      <c r="P4">
        <f t="shared" si="5"/>
        <v>1.7626418988648092</v>
      </c>
      <c r="R4">
        <f>(G4-H4-J4-K4-L4-M4)</f>
        <v>15730</v>
      </c>
      <c r="S4">
        <f>(G4-H4-N4-O4-P4-F4-J4)</f>
        <v>15937.003095975231</v>
      </c>
      <c r="T4">
        <f t="shared" si="6"/>
        <v>0.98701116547894074</v>
      </c>
    </row>
    <row r="5" spans="1:20" x14ac:dyDescent="0.3">
      <c r="A5" t="s">
        <v>3</v>
      </c>
      <c r="B5">
        <v>53786</v>
      </c>
      <c r="C5">
        <v>0</v>
      </c>
      <c r="D5">
        <v>2870</v>
      </c>
      <c r="E5">
        <f t="shared" si="0"/>
        <v>2870</v>
      </c>
      <c r="F5">
        <f t="shared" si="1"/>
        <v>0</v>
      </c>
      <c r="G5">
        <v>58106</v>
      </c>
      <c r="H5">
        <v>0</v>
      </c>
      <c r="I5">
        <f t="shared" si="2"/>
        <v>0</v>
      </c>
      <c r="J5">
        <v>0</v>
      </c>
      <c r="K5">
        <v>0</v>
      </c>
      <c r="L5">
        <v>56</v>
      </c>
      <c r="M5">
        <v>1394</v>
      </c>
      <c r="N5">
        <f t="shared" si="3"/>
        <v>0</v>
      </c>
      <c r="O5">
        <f t="shared" si="4"/>
        <v>0</v>
      </c>
      <c r="P5">
        <f t="shared" si="5"/>
        <v>0</v>
      </c>
      <c r="R5">
        <f>(G5-H5-J5-K5-L5-M5)</f>
        <v>56656</v>
      </c>
      <c r="S5">
        <f>(G5-H5-N5-O5-P5-F5-J5)</f>
        <v>58106</v>
      </c>
      <c r="T5">
        <f t="shared" si="6"/>
        <v>0.97504560630571713</v>
      </c>
    </row>
    <row r="6" spans="1:20" x14ac:dyDescent="0.3">
      <c r="A6" t="s">
        <v>4</v>
      </c>
      <c r="B6">
        <v>157520</v>
      </c>
      <c r="C6">
        <v>5093</v>
      </c>
      <c r="D6">
        <v>3089</v>
      </c>
      <c r="E6">
        <f t="shared" si="0"/>
        <v>8182</v>
      </c>
      <c r="F6">
        <f t="shared" si="1"/>
        <v>17.193004062976133</v>
      </c>
      <c r="G6">
        <v>166188</v>
      </c>
      <c r="H6">
        <v>331</v>
      </c>
      <c r="I6">
        <f t="shared" si="2"/>
        <v>2.1013204672422551E-3</v>
      </c>
      <c r="J6">
        <v>0</v>
      </c>
      <c r="K6">
        <v>0</v>
      </c>
      <c r="L6">
        <v>126</v>
      </c>
      <c r="M6">
        <v>360</v>
      </c>
      <c r="N6">
        <f t="shared" si="3"/>
        <v>0</v>
      </c>
      <c r="O6">
        <f t="shared" si="4"/>
        <v>0.26476637887252413</v>
      </c>
      <c r="P6">
        <f t="shared" si="5"/>
        <v>0.75647536820721184</v>
      </c>
      <c r="R6">
        <f>(G6-H6-J6-K6-L6-M6)</f>
        <v>165371</v>
      </c>
      <c r="S6">
        <f>(G6-H6-N6-O6-P6-F6-J6)</f>
        <v>165838.78575418994</v>
      </c>
      <c r="T6">
        <f t="shared" si="6"/>
        <v>0.99717927412418883</v>
      </c>
    </row>
    <row r="7" spans="1:20" x14ac:dyDescent="0.3">
      <c r="A7" t="s">
        <v>5</v>
      </c>
      <c r="B7">
        <v>62235</v>
      </c>
      <c r="C7">
        <v>21671</v>
      </c>
      <c r="D7">
        <v>1697</v>
      </c>
      <c r="E7">
        <f t="shared" si="0"/>
        <v>23368</v>
      </c>
      <c r="F7">
        <f t="shared" si="1"/>
        <v>765.97927211376236</v>
      </c>
      <c r="G7">
        <v>87715</v>
      </c>
      <c r="H7">
        <v>2040</v>
      </c>
      <c r="I7">
        <f t="shared" si="2"/>
        <v>3.2778982887442756E-2</v>
      </c>
      <c r="J7">
        <v>128</v>
      </c>
      <c r="K7">
        <v>0</v>
      </c>
      <c r="L7">
        <v>2012</v>
      </c>
      <c r="M7">
        <v>-28</v>
      </c>
      <c r="N7">
        <f t="shared" si="3"/>
        <v>0</v>
      </c>
      <c r="O7">
        <f t="shared" si="4"/>
        <v>65.951313569534832</v>
      </c>
      <c r="P7">
        <f t="shared" si="5"/>
        <v>-0.91781152084839723</v>
      </c>
      <c r="R7">
        <f>(G7-H7-J7-K7-L7-M7)</f>
        <v>83563</v>
      </c>
      <c r="S7">
        <f>(G7-H7-N7-O7-P7-F7-J7)</f>
        <v>84715.987225837554</v>
      </c>
      <c r="T7">
        <f t="shared" si="6"/>
        <v>0.9863899688406641</v>
      </c>
    </row>
    <row r="8" spans="1:20" x14ac:dyDescent="0.3">
      <c r="A8" t="s">
        <v>6</v>
      </c>
      <c r="B8">
        <v>10189</v>
      </c>
      <c r="C8">
        <v>4690</v>
      </c>
      <c r="D8">
        <v>955</v>
      </c>
      <c r="E8">
        <f t="shared" si="0"/>
        <v>5645</v>
      </c>
      <c r="F8">
        <f t="shared" si="1"/>
        <v>39.890077534596131</v>
      </c>
      <c r="G8">
        <v>16013</v>
      </c>
      <c r="H8">
        <v>72</v>
      </c>
      <c r="I8">
        <f t="shared" si="2"/>
        <v>7.0664442045343017E-3</v>
      </c>
      <c r="J8">
        <v>5</v>
      </c>
      <c r="K8">
        <v>0</v>
      </c>
      <c r="L8">
        <v>174</v>
      </c>
      <c r="M8">
        <v>0</v>
      </c>
      <c r="N8">
        <f t="shared" si="3"/>
        <v>0</v>
      </c>
      <c r="O8">
        <f t="shared" si="4"/>
        <v>1.2295612915889684</v>
      </c>
      <c r="P8">
        <f t="shared" si="5"/>
        <v>0</v>
      </c>
      <c r="R8">
        <f>(G8-H8-J8-K8-L8-M8)</f>
        <v>15762</v>
      </c>
      <c r="S8">
        <f>(G8-H8-N8-O8-P8-F8-J8)</f>
        <v>15894.880361173815</v>
      </c>
      <c r="T8">
        <f t="shared" si="6"/>
        <v>0.99164005276199496</v>
      </c>
    </row>
    <row r="9" spans="1:20" x14ac:dyDescent="0.3">
      <c r="A9" t="s">
        <v>7</v>
      </c>
      <c r="B9">
        <v>23926</v>
      </c>
      <c r="C9">
        <v>1262</v>
      </c>
      <c r="D9">
        <v>305</v>
      </c>
      <c r="E9">
        <f t="shared" si="0"/>
        <v>1567</v>
      </c>
      <c r="F9">
        <f t="shared" si="1"/>
        <v>0</v>
      </c>
      <c r="G9">
        <v>25288</v>
      </c>
      <c r="H9">
        <v>0</v>
      </c>
      <c r="I9">
        <f t="shared" si="2"/>
        <v>0</v>
      </c>
      <c r="J9">
        <v>0</v>
      </c>
      <c r="K9">
        <v>0</v>
      </c>
      <c r="L9">
        <v>49</v>
      </c>
      <c r="M9">
        <v>-254</v>
      </c>
      <c r="N9">
        <f t="shared" si="3"/>
        <v>0</v>
      </c>
      <c r="O9">
        <f t="shared" si="4"/>
        <v>0</v>
      </c>
      <c r="P9">
        <f t="shared" si="5"/>
        <v>0</v>
      </c>
      <c r="R9">
        <f>(G9-H9-J9-K9-L9-M9)</f>
        <v>25493</v>
      </c>
      <c r="S9">
        <f>(G9-H9-N9-O9-P9-F9-J9)</f>
        <v>25288</v>
      </c>
      <c r="T9">
        <f t="shared" si="6"/>
        <v>1.0081066118316988</v>
      </c>
    </row>
    <row r="10" spans="1:20" x14ac:dyDescent="0.3">
      <c r="A10" t="s">
        <v>8</v>
      </c>
      <c r="B10">
        <v>27901</v>
      </c>
      <c r="C10">
        <v>10994</v>
      </c>
      <c r="D10">
        <v>855</v>
      </c>
      <c r="E10">
        <f t="shared" si="0"/>
        <v>11849</v>
      </c>
      <c r="F10">
        <f t="shared" si="1"/>
        <v>1000.1216802265152</v>
      </c>
      <c r="G10">
        <v>41588</v>
      </c>
      <c r="H10">
        <v>2355</v>
      </c>
      <c r="I10">
        <f t="shared" si="2"/>
        <v>8.4405576861044412E-2</v>
      </c>
      <c r="J10">
        <v>127</v>
      </c>
      <c r="K10">
        <v>0</v>
      </c>
      <c r="L10">
        <v>1183</v>
      </c>
      <c r="M10">
        <v>528</v>
      </c>
      <c r="N10">
        <f t="shared" si="3"/>
        <v>0</v>
      </c>
      <c r="O10">
        <f t="shared" si="4"/>
        <v>99.851797426615533</v>
      </c>
      <c r="P10">
        <f t="shared" si="5"/>
        <v>44.566144582631452</v>
      </c>
      <c r="R10">
        <f>(G10-H10-J10-K10-L10-M10)</f>
        <v>37395</v>
      </c>
      <c r="S10">
        <f>(G10-H10-N10-O10-P10-F10-J10)</f>
        <v>37961.460377764241</v>
      </c>
      <c r="T10">
        <f t="shared" si="6"/>
        <v>0.98507801406670747</v>
      </c>
    </row>
    <row r="11" spans="1:20" x14ac:dyDescent="0.3">
      <c r="A11" t="s">
        <v>9</v>
      </c>
      <c r="B11">
        <v>72709</v>
      </c>
      <c r="C11">
        <v>6074</v>
      </c>
      <c r="D11">
        <v>139</v>
      </c>
      <c r="E11">
        <f t="shared" si="0"/>
        <v>6213</v>
      </c>
      <c r="F11">
        <f t="shared" si="1"/>
        <v>11.364879175892943</v>
      </c>
      <c r="G11">
        <v>81306</v>
      </c>
      <c r="H11">
        <v>133</v>
      </c>
      <c r="I11">
        <f t="shared" si="2"/>
        <v>1.8292095889092135E-3</v>
      </c>
      <c r="J11">
        <v>0</v>
      </c>
      <c r="K11">
        <v>0</v>
      </c>
      <c r="L11">
        <v>1299</v>
      </c>
      <c r="M11">
        <v>1085</v>
      </c>
      <c r="N11">
        <f t="shared" si="3"/>
        <v>0</v>
      </c>
      <c r="O11">
        <f t="shared" si="4"/>
        <v>2.3761432559930684</v>
      </c>
      <c r="P11">
        <f t="shared" si="5"/>
        <v>1.9846924039664966</v>
      </c>
      <c r="R11">
        <f>(G11-H11-J11-K11-L11-M11)</f>
        <v>78789</v>
      </c>
      <c r="S11">
        <f>(G11-H11-N11-O11-P11-F11-J11)</f>
        <v>81157.274285164152</v>
      </c>
      <c r="T11">
        <f t="shared" si="6"/>
        <v>0.97081870595058806</v>
      </c>
    </row>
    <row r="12" spans="1:20" x14ac:dyDescent="0.3">
      <c r="A12" t="s">
        <v>10</v>
      </c>
      <c r="B12">
        <v>29086</v>
      </c>
      <c r="C12">
        <v>5013</v>
      </c>
      <c r="D12">
        <v>1144</v>
      </c>
      <c r="E12">
        <f t="shared" si="0"/>
        <v>6157</v>
      </c>
      <c r="F12">
        <f t="shared" si="1"/>
        <v>0</v>
      </c>
      <c r="G12">
        <v>35809</v>
      </c>
      <c r="H12">
        <v>0</v>
      </c>
      <c r="I12">
        <f t="shared" si="2"/>
        <v>0</v>
      </c>
      <c r="J12">
        <v>0</v>
      </c>
      <c r="K12">
        <v>0</v>
      </c>
      <c r="L12">
        <v>289</v>
      </c>
      <c r="M12">
        <v>277</v>
      </c>
      <c r="N12">
        <f t="shared" si="3"/>
        <v>0</v>
      </c>
      <c r="O12">
        <f t="shared" si="4"/>
        <v>0</v>
      </c>
      <c r="P12">
        <f t="shared" si="5"/>
        <v>0</v>
      </c>
      <c r="R12">
        <f>(G12-H12-J12-K12-L12-M12)</f>
        <v>35243</v>
      </c>
      <c r="S12">
        <f>(G12-H12-N12-O12-P12-F12-J12)</f>
        <v>35809</v>
      </c>
      <c r="T12">
        <f t="shared" si="6"/>
        <v>0.98419391773017961</v>
      </c>
    </row>
    <row r="13" spans="1:20" x14ac:dyDescent="0.3">
      <c r="A13" t="s">
        <v>11</v>
      </c>
      <c r="B13">
        <v>8475</v>
      </c>
      <c r="C13">
        <v>572</v>
      </c>
      <c r="D13">
        <v>3</v>
      </c>
      <c r="E13">
        <f t="shared" si="0"/>
        <v>575</v>
      </c>
      <c r="F13">
        <f t="shared" si="1"/>
        <v>0.47492625368731567</v>
      </c>
      <c r="G13">
        <v>9229</v>
      </c>
      <c r="H13">
        <v>7</v>
      </c>
      <c r="I13">
        <f t="shared" si="2"/>
        <v>8.2595870206489679E-4</v>
      </c>
      <c r="J13">
        <v>0</v>
      </c>
      <c r="K13">
        <v>0</v>
      </c>
      <c r="L13">
        <v>33</v>
      </c>
      <c r="M13">
        <v>146</v>
      </c>
      <c r="N13">
        <f t="shared" si="3"/>
        <v>0</v>
      </c>
      <c r="O13">
        <f t="shared" si="4"/>
        <v>2.7256637168141595E-2</v>
      </c>
      <c r="P13">
        <f t="shared" si="5"/>
        <v>0.12058997050147494</v>
      </c>
      <c r="R13">
        <f>(G13-H13-J13-K13-L13-M13)</f>
        <v>9043</v>
      </c>
      <c r="S13">
        <f>(G13-H13-N13-O13-P13-F13-J13)</f>
        <v>9221.3772271386424</v>
      </c>
      <c r="T13">
        <f t="shared" si="6"/>
        <v>0.98065611863120883</v>
      </c>
    </row>
    <row r="14" spans="1:20" x14ac:dyDescent="0.3">
      <c r="A14" t="s">
        <v>12</v>
      </c>
      <c r="B14">
        <v>31098</v>
      </c>
      <c r="C14">
        <v>3591</v>
      </c>
      <c r="D14">
        <v>222</v>
      </c>
      <c r="E14">
        <f t="shared" si="0"/>
        <v>3813</v>
      </c>
      <c r="F14">
        <f t="shared" si="1"/>
        <v>18.146633224001544</v>
      </c>
      <c r="G14">
        <v>36313</v>
      </c>
      <c r="H14">
        <v>148</v>
      </c>
      <c r="I14">
        <f t="shared" si="2"/>
        <v>4.7591484982957106E-3</v>
      </c>
      <c r="J14">
        <v>0</v>
      </c>
      <c r="K14">
        <v>0</v>
      </c>
      <c r="L14">
        <v>754</v>
      </c>
      <c r="M14">
        <v>648</v>
      </c>
      <c r="N14">
        <f t="shared" si="3"/>
        <v>0</v>
      </c>
      <c r="O14">
        <f t="shared" si="4"/>
        <v>3.588397967714966</v>
      </c>
      <c r="P14">
        <f t="shared" si="5"/>
        <v>3.0839282268956203</v>
      </c>
      <c r="R14">
        <f>(G14-H14-J14-K14-L14-M14)</f>
        <v>34763</v>
      </c>
      <c r="S14">
        <f>(G14-H14-N14-O14-P14-F14-J14)</f>
        <v>36140.181040581389</v>
      </c>
      <c r="T14">
        <f t="shared" si="6"/>
        <v>0.96189335523707065</v>
      </c>
    </row>
    <row r="15" spans="1:20" x14ac:dyDescent="0.3">
      <c r="A15" t="s">
        <v>13</v>
      </c>
      <c r="B15">
        <v>26813</v>
      </c>
      <c r="C15">
        <v>3284</v>
      </c>
      <c r="D15">
        <v>636</v>
      </c>
      <c r="E15">
        <f t="shared" si="0"/>
        <v>3920</v>
      </c>
      <c r="F15">
        <f t="shared" si="1"/>
        <v>209.93995449968298</v>
      </c>
      <c r="G15">
        <v>32968</v>
      </c>
      <c r="H15">
        <v>1436</v>
      </c>
      <c r="I15">
        <f t="shared" si="2"/>
        <v>5.3556110841755863E-2</v>
      </c>
      <c r="J15">
        <v>48</v>
      </c>
      <c r="K15">
        <v>0</v>
      </c>
      <c r="L15">
        <v>1711</v>
      </c>
      <c r="M15">
        <v>476</v>
      </c>
      <c r="N15">
        <f t="shared" si="3"/>
        <v>0</v>
      </c>
      <c r="O15">
        <f t="shared" si="4"/>
        <v>91.634505650244279</v>
      </c>
      <c r="P15">
        <f t="shared" si="5"/>
        <v>25.492708760675789</v>
      </c>
      <c r="R15">
        <f>(G15-H15-J15-K15-L15-M15)</f>
        <v>29297</v>
      </c>
      <c r="S15">
        <f>(G15-H15-N15-O15-P15-F15-J15)</f>
        <v>31156.932831089398</v>
      </c>
      <c r="T15">
        <f t="shared" si="6"/>
        <v>0.94030436689090602</v>
      </c>
    </row>
    <row r="16" spans="1:20" x14ac:dyDescent="0.3">
      <c r="A16" t="s">
        <v>14</v>
      </c>
      <c r="B16">
        <v>16872</v>
      </c>
      <c r="C16">
        <v>4215</v>
      </c>
      <c r="D16">
        <v>88</v>
      </c>
      <c r="E16">
        <f t="shared" si="0"/>
        <v>4303</v>
      </c>
      <c r="F16">
        <f t="shared" si="1"/>
        <v>503.18984115694644</v>
      </c>
      <c r="G16">
        <v>22713</v>
      </c>
      <c r="H16">
        <v>1973</v>
      </c>
      <c r="I16">
        <f t="shared" si="2"/>
        <v>0.11693930772878142</v>
      </c>
      <c r="J16">
        <v>4</v>
      </c>
      <c r="K16">
        <v>0</v>
      </c>
      <c r="L16">
        <v>1269</v>
      </c>
      <c r="M16">
        <v>265</v>
      </c>
      <c r="N16">
        <f t="shared" si="3"/>
        <v>0</v>
      </c>
      <c r="O16">
        <f t="shared" si="4"/>
        <v>148.39598150782362</v>
      </c>
      <c r="P16">
        <f t="shared" si="5"/>
        <v>30.988916548127076</v>
      </c>
      <c r="R16">
        <f>(G16-H16-J16-K16-L16-M16)</f>
        <v>19202</v>
      </c>
      <c r="S16">
        <f>(G16-H16-N16-O16-P16-F16-J16)</f>
        <v>20053.425260787106</v>
      </c>
      <c r="T16">
        <f t="shared" si="6"/>
        <v>0.95754215303796497</v>
      </c>
    </row>
    <row r="17" spans="1:20" x14ac:dyDescent="0.3">
      <c r="A17" t="s">
        <v>15</v>
      </c>
      <c r="B17">
        <v>14355</v>
      </c>
      <c r="C17">
        <v>0</v>
      </c>
      <c r="D17">
        <v>1042</v>
      </c>
      <c r="E17">
        <f t="shared" si="0"/>
        <v>1042</v>
      </c>
      <c r="F17">
        <f t="shared" si="1"/>
        <v>960.19338209683031</v>
      </c>
      <c r="G17">
        <v>15397</v>
      </c>
      <c r="H17">
        <v>13228</v>
      </c>
      <c r="I17">
        <f t="shared" si="2"/>
        <v>0.9214907697666318</v>
      </c>
      <c r="J17">
        <v>0</v>
      </c>
      <c r="K17">
        <v>0</v>
      </c>
      <c r="L17">
        <v>0</v>
      </c>
      <c r="M17">
        <v>0</v>
      </c>
      <c r="N17">
        <f t="shared" si="3"/>
        <v>0</v>
      </c>
      <c r="O17">
        <f t="shared" si="4"/>
        <v>0</v>
      </c>
      <c r="P17">
        <f t="shared" si="5"/>
        <v>0</v>
      </c>
      <c r="R17">
        <f>(G17-H17-J17-K17-L17-M17)</f>
        <v>2169</v>
      </c>
      <c r="S17">
        <f>(G17-H17-N17-O17-P17-F17-J17)</f>
        <v>1208.8066179031698</v>
      </c>
      <c r="T17">
        <f t="shared" si="6"/>
        <v>1.7943316721432323</v>
      </c>
    </row>
    <row r="18" spans="1:20" x14ac:dyDescent="0.3">
      <c r="A18" t="s">
        <v>16</v>
      </c>
      <c r="B18">
        <v>21244</v>
      </c>
      <c r="C18">
        <v>4458</v>
      </c>
      <c r="D18">
        <v>1861</v>
      </c>
      <c r="E18">
        <f t="shared" si="0"/>
        <v>6319</v>
      </c>
      <c r="F18">
        <f t="shared" si="1"/>
        <v>748.97580493315752</v>
      </c>
      <c r="G18">
        <v>29371</v>
      </c>
      <c r="H18">
        <v>2518</v>
      </c>
      <c r="I18">
        <f t="shared" si="2"/>
        <v>0.11852758425908491</v>
      </c>
      <c r="J18">
        <v>24</v>
      </c>
      <c r="K18">
        <v>0</v>
      </c>
      <c r="L18">
        <v>1226</v>
      </c>
      <c r="M18">
        <v>558</v>
      </c>
      <c r="N18">
        <f t="shared" si="3"/>
        <v>0</v>
      </c>
      <c r="O18">
        <f t="shared" si="4"/>
        <v>145.3148183016381</v>
      </c>
      <c r="P18">
        <f t="shared" si="5"/>
        <v>66.138392016569384</v>
      </c>
      <c r="R18">
        <f>(G18-H18-J18-K18-L18-M18)</f>
        <v>25045</v>
      </c>
      <c r="S18">
        <f>(G18-H18-N18-O18-P18-F18-J18)</f>
        <v>25868.570984748636</v>
      </c>
      <c r="T18">
        <f t="shared" si="6"/>
        <v>0.96816325937624503</v>
      </c>
    </row>
    <row r="19" spans="1:20" x14ac:dyDescent="0.3">
      <c r="A19" t="s">
        <v>17</v>
      </c>
      <c r="B19">
        <v>241455</v>
      </c>
      <c r="C19">
        <v>0</v>
      </c>
      <c r="D19">
        <v>896</v>
      </c>
      <c r="E19">
        <f t="shared" si="0"/>
        <v>896</v>
      </c>
      <c r="F19">
        <f t="shared" si="1"/>
        <v>105.62524694042368</v>
      </c>
      <c r="G19">
        <v>244823</v>
      </c>
      <c r="H19">
        <v>28464</v>
      </c>
      <c r="I19">
        <f t="shared" si="2"/>
        <v>0.11788532024600858</v>
      </c>
      <c r="J19">
        <v>0</v>
      </c>
      <c r="K19">
        <v>0</v>
      </c>
      <c r="L19">
        <v>0</v>
      </c>
      <c r="M19">
        <v>2472</v>
      </c>
      <c r="N19">
        <f t="shared" si="3"/>
        <v>0</v>
      </c>
      <c r="O19">
        <f t="shared" si="4"/>
        <v>0</v>
      </c>
      <c r="P19">
        <f t="shared" si="5"/>
        <v>291.4125116481332</v>
      </c>
      <c r="R19">
        <f>(G19-H19-J19-K19-L19-M19)</f>
        <v>213887</v>
      </c>
      <c r="S19">
        <f>(G19-H19-N19-O19-P19-F19-J19)</f>
        <v>215961.96224141144</v>
      </c>
      <c r="T19">
        <f t="shared" si="6"/>
        <v>0.99039200135118255</v>
      </c>
    </row>
    <row r="20" spans="1:20" x14ac:dyDescent="0.3">
      <c r="A20" t="s">
        <v>18</v>
      </c>
      <c r="B20">
        <v>92103</v>
      </c>
      <c r="C20">
        <v>8798</v>
      </c>
      <c r="D20">
        <v>2596</v>
      </c>
      <c r="E20">
        <f t="shared" si="0"/>
        <v>11394</v>
      </c>
      <c r="F20">
        <f t="shared" si="1"/>
        <v>0</v>
      </c>
      <c r="G20">
        <v>103793</v>
      </c>
      <c r="H20">
        <v>0</v>
      </c>
      <c r="I20">
        <f t="shared" si="2"/>
        <v>0</v>
      </c>
      <c r="J20">
        <v>0</v>
      </c>
      <c r="K20">
        <v>0</v>
      </c>
      <c r="L20">
        <v>0</v>
      </c>
      <c r="M20">
        <v>296</v>
      </c>
      <c r="N20">
        <f t="shared" si="3"/>
        <v>0</v>
      </c>
      <c r="O20">
        <f t="shared" si="4"/>
        <v>0</v>
      </c>
      <c r="P20">
        <f t="shared" si="5"/>
        <v>0</v>
      </c>
      <c r="R20">
        <f>(G20-H20-J20-K20-L20-M20)</f>
        <v>103497</v>
      </c>
      <c r="S20">
        <f>(G20-H20-N20-O20-P20-F20-J20)</f>
        <v>103793</v>
      </c>
      <c r="T20">
        <f t="shared" si="6"/>
        <v>0.99714816991511956</v>
      </c>
    </row>
    <row r="21" spans="1:20" x14ac:dyDescent="0.3">
      <c r="A21" t="s">
        <v>19</v>
      </c>
      <c r="B21">
        <v>21778</v>
      </c>
      <c r="C21">
        <v>2328</v>
      </c>
      <c r="D21">
        <v>1156</v>
      </c>
      <c r="E21">
        <f t="shared" si="0"/>
        <v>3484</v>
      </c>
      <c r="F21">
        <f t="shared" si="1"/>
        <v>670.30764992193963</v>
      </c>
      <c r="G21">
        <v>25767</v>
      </c>
      <c r="H21">
        <v>4190</v>
      </c>
      <c r="I21">
        <f t="shared" si="2"/>
        <v>0.19239599595922491</v>
      </c>
      <c r="J21">
        <v>4</v>
      </c>
      <c r="K21">
        <v>0</v>
      </c>
      <c r="L21">
        <v>0</v>
      </c>
      <c r="M21">
        <v>501</v>
      </c>
      <c r="N21">
        <f t="shared" si="3"/>
        <v>0</v>
      </c>
      <c r="O21">
        <f t="shared" si="4"/>
        <v>0</v>
      </c>
      <c r="P21">
        <f t="shared" si="5"/>
        <v>96.390393975571683</v>
      </c>
      <c r="R21">
        <f>(G21-H21-J21-K21-L21-M21)</f>
        <v>21072</v>
      </c>
      <c r="S21">
        <f>(G21-H21-N21-O21-P21-F21-J21)</f>
        <v>20806.301956102488</v>
      </c>
      <c r="T21">
        <f t="shared" si="6"/>
        <v>1.0127700753578452</v>
      </c>
    </row>
    <row r="22" spans="1:20" x14ac:dyDescent="0.3">
      <c r="A22" t="s">
        <v>20</v>
      </c>
      <c r="B22">
        <v>142550</v>
      </c>
      <c r="C22">
        <v>45148</v>
      </c>
      <c r="D22">
        <v>1722</v>
      </c>
      <c r="E22">
        <f t="shared" si="0"/>
        <v>46870</v>
      </c>
      <c r="F22">
        <f t="shared" si="1"/>
        <v>687.84314275692736</v>
      </c>
      <c r="G22">
        <v>202886</v>
      </c>
      <c r="H22">
        <v>2092</v>
      </c>
      <c r="I22">
        <f t="shared" si="2"/>
        <v>1.4675552437741143E-2</v>
      </c>
      <c r="J22">
        <v>71</v>
      </c>
      <c r="K22">
        <v>0</v>
      </c>
      <c r="L22">
        <v>12094</v>
      </c>
      <c r="M22">
        <v>1301</v>
      </c>
      <c r="N22">
        <f t="shared" si="3"/>
        <v>0</v>
      </c>
      <c r="O22">
        <f t="shared" si="4"/>
        <v>177.48613118204139</v>
      </c>
      <c r="P22">
        <f t="shared" si="5"/>
        <v>19.092893721501227</v>
      </c>
      <c r="R22">
        <f>(G22-H22-J22-K22-L22-M22)</f>
        <v>187328</v>
      </c>
      <c r="S22">
        <f>(G22-H22-N22-O22-P22-F22-J22)</f>
        <v>199838.57783233954</v>
      </c>
      <c r="T22">
        <f t="shared" si="6"/>
        <v>0.93739658294188</v>
      </c>
    </row>
    <row r="23" spans="1:20" x14ac:dyDescent="0.3">
      <c r="A23" t="s">
        <v>21</v>
      </c>
      <c r="B23">
        <v>15524</v>
      </c>
      <c r="C23">
        <v>2380</v>
      </c>
      <c r="D23">
        <v>144</v>
      </c>
      <c r="E23">
        <f t="shared" si="0"/>
        <v>2524</v>
      </c>
      <c r="F23">
        <f t="shared" si="1"/>
        <v>0</v>
      </c>
      <c r="G23">
        <v>18957</v>
      </c>
      <c r="H23">
        <v>0</v>
      </c>
      <c r="I23">
        <f t="shared" si="2"/>
        <v>0</v>
      </c>
      <c r="J23">
        <v>0</v>
      </c>
      <c r="K23">
        <v>0</v>
      </c>
      <c r="L23">
        <v>849</v>
      </c>
      <c r="M23">
        <v>60</v>
      </c>
      <c r="N23">
        <f t="shared" si="3"/>
        <v>0</v>
      </c>
      <c r="O23">
        <f t="shared" si="4"/>
        <v>0</v>
      </c>
      <c r="P23">
        <f t="shared" si="5"/>
        <v>0</v>
      </c>
      <c r="R23">
        <f>(G23-H23-J23-K23-L23-M23)</f>
        <v>18048</v>
      </c>
      <c r="S23">
        <f>(G23-H23-N23-O23-P23-F23-J23)</f>
        <v>18957</v>
      </c>
      <c r="T23">
        <f t="shared" si="6"/>
        <v>0.95204937490109198</v>
      </c>
    </row>
    <row r="24" spans="1:20" x14ac:dyDescent="0.3">
      <c r="A24" t="s">
        <v>22</v>
      </c>
      <c r="B24">
        <v>60034</v>
      </c>
      <c r="C24">
        <v>11176</v>
      </c>
      <c r="D24">
        <v>980</v>
      </c>
      <c r="E24">
        <f t="shared" si="0"/>
        <v>12156</v>
      </c>
      <c r="F24">
        <f t="shared" si="1"/>
        <v>8.5043808508511844</v>
      </c>
      <c r="G24">
        <v>76542</v>
      </c>
      <c r="H24">
        <v>42</v>
      </c>
      <c r="I24">
        <f t="shared" si="2"/>
        <v>6.9960355798380914E-4</v>
      </c>
      <c r="J24">
        <v>0</v>
      </c>
      <c r="K24">
        <v>0</v>
      </c>
      <c r="L24">
        <v>4186</v>
      </c>
      <c r="M24">
        <v>166</v>
      </c>
      <c r="N24">
        <f t="shared" si="3"/>
        <v>0</v>
      </c>
      <c r="O24">
        <f t="shared" si="4"/>
        <v>2.9285404937202251</v>
      </c>
      <c r="P24">
        <f t="shared" si="5"/>
        <v>0.11613419062531231</v>
      </c>
      <c r="R24">
        <f>(G24-H24-J24-K24-L24-M24)</f>
        <v>72148</v>
      </c>
      <c r="S24">
        <f>(G24-H24-N24-O24-P24-F24-J24)</f>
        <v>76488.450944464799</v>
      </c>
      <c r="T24">
        <f t="shared" si="6"/>
        <v>0.94325351225093801</v>
      </c>
    </row>
    <row r="25" spans="1:20" x14ac:dyDescent="0.3">
      <c r="A25" t="s">
        <v>23</v>
      </c>
      <c r="B25">
        <v>7766</v>
      </c>
      <c r="C25">
        <v>2164</v>
      </c>
      <c r="D25">
        <v>118</v>
      </c>
      <c r="E25">
        <f t="shared" si="0"/>
        <v>2282</v>
      </c>
      <c r="F25">
        <f t="shared" si="1"/>
        <v>878.89029101210394</v>
      </c>
      <c r="G25">
        <v>11462</v>
      </c>
      <c r="H25">
        <v>2991</v>
      </c>
      <c r="I25">
        <f t="shared" si="2"/>
        <v>0.38514035539531288</v>
      </c>
      <c r="J25">
        <v>144</v>
      </c>
      <c r="K25">
        <v>40</v>
      </c>
      <c r="L25">
        <v>1039</v>
      </c>
      <c r="M25">
        <v>191</v>
      </c>
      <c r="N25">
        <f t="shared" si="3"/>
        <v>15.405614215812516</v>
      </c>
      <c r="O25">
        <f t="shared" si="4"/>
        <v>400.16082925573011</v>
      </c>
      <c r="P25">
        <f t="shared" si="5"/>
        <v>73.561807880504759</v>
      </c>
      <c r="R25">
        <f>(G25-H25-J25-K25-L25-M25)</f>
        <v>7057</v>
      </c>
      <c r="S25">
        <f>(G25-H25-N25-O25-P25-F25-J25)</f>
        <v>6958.9814576358476</v>
      </c>
      <c r="T25">
        <f t="shared" si="6"/>
        <v>1.0140851851611992</v>
      </c>
    </row>
    <row r="26" spans="1:20" x14ac:dyDescent="0.3">
      <c r="A26" t="s">
        <v>24</v>
      </c>
      <c r="B26">
        <v>22339</v>
      </c>
      <c r="C26">
        <v>5764</v>
      </c>
      <c r="D26">
        <v>664</v>
      </c>
      <c r="E26">
        <f t="shared" si="0"/>
        <v>6428</v>
      </c>
      <c r="F26">
        <f t="shared" si="1"/>
        <v>0</v>
      </c>
      <c r="G26">
        <v>31967</v>
      </c>
      <c r="H26">
        <v>0</v>
      </c>
      <c r="I26">
        <f t="shared" si="2"/>
        <v>0</v>
      </c>
      <c r="J26">
        <v>0</v>
      </c>
      <c r="K26">
        <v>0</v>
      </c>
      <c r="L26">
        <v>2427</v>
      </c>
      <c r="M26">
        <v>773</v>
      </c>
      <c r="N26">
        <f t="shared" si="3"/>
        <v>0</v>
      </c>
      <c r="O26">
        <f t="shared" si="4"/>
        <v>0</v>
      </c>
      <c r="P26">
        <f t="shared" si="5"/>
        <v>0</v>
      </c>
      <c r="R26">
        <f>(G26-H26-J26-K26-L26-M26)</f>
        <v>28767</v>
      </c>
      <c r="S26">
        <f>(G26-H26-N26-O26-P26-F26-J26)</f>
        <v>31967</v>
      </c>
      <c r="T26">
        <f t="shared" si="6"/>
        <v>0.89989676854255951</v>
      </c>
    </row>
    <row r="27" spans="1:20" x14ac:dyDescent="0.3">
      <c r="A27" t="s">
        <v>25</v>
      </c>
      <c r="B27">
        <v>58351</v>
      </c>
      <c r="C27">
        <v>18403</v>
      </c>
      <c r="D27">
        <v>614</v>
      </c>
      <c r="E27">
        <f t="shared" si="0"/>
        <v>19017</v>
      </c>
      <c r="F27">
        <f t="shared" si="1"/>
        <v>648.22904491782481</v>
      </c>
      <c r="G27">
        <v>88946</v>
      </c>
      <c r="H27">
        <v>1989</v>
      </c>
      <c r="I27">
        <f t="shared" si="2"/>
        <v>3.4086819420404105E-2</v>
      </c>
      <c r="J27">
        <v>76</v>
      </c>
      <c r="K27">
        <v>321</v>
      </c>
      <c r="L27">
        <v>9269</v>
      </c>
      <c r="M27">
        <v>1912</v>
      </c>
      <c r="N27">
        <f t="shared" si="3"/>
        <v>10.941869033949718</v>
      </c>
      <c r="O27">
        <f t="shared" si="4"/>
        <v>315.95072920772566</v>
      </c>
      <c r="P27">
        <f t="shared" si="5"/>
        <v>65.173998731812645</v>
      </c>
      <c r="R27">
        <f>(G27-H27-J27-K27-L27-M27)</f>
        <v>75379</v>
      </c>
      <c r="S27">
        <f>(G27-H27-N27-O27-P27-F27-J27)</f>
        <v>85840.704358108676</v>
      </c>
      <c r="T27">
        <f t="shared" si="6"/>
        <v>0.87812653173878064</v>
      </c>
    </row>
    <row r="28" spans="1:20" x14ac:dyDescent="0.3">
      <c r="A28" t="s">
        <v>26</v>
      </c>
      <c r="B28">
        <v>32733</v>
      </c>
      <c r="C28">
        <v>6781</v>
      </c>
      <c r="D28">
        <v>2107</v>
      </c>
      <c r="E28">
        <f t="shared" si="0"/>
        <v>8888</v>
      </c>
      <c r="F28">
        <f t="shared" si="1"/>
        <v>11.132740659273516</v>
      </c>
      <c r="G28">
        <v>42939</v>
      </c>
      <c r="H28">
        <v>41</v>
      </c>
      <c r="I28">
        <f t="shared" si="2"/>
        <v>1.2525585800262731E-3</v>
      </c>
      <c r="J28">
        <v>2</v>
      </c>
      <c r="K28">
        <v>71</v>
      </c>
      <c r="L28">
        <v>1197</v>
      </c>
      <c r="M28">
        <v>48</v>
      </c>
      <c r="N28">
        <f t="shared" si="3"/>
        <v>8.8931659181865394E-2</v>
      </c>
      <c r="O28">
        <f t="shared" si="4"/>
        <v>1.4993126202914488</v>
      </c>
      <c r="P28">
        <f t="shared" si="5"/>
        <v>6.0122811841261108E-2</v>
      </c>
      <c r="R28">
        <f>(G28-H28-J28-K28-L28-M28)</f>
        <v>41580</v>
      </c>
      <c r="S28">
        <f>(G28-H28-N28-O28-P28-F28-J28)</f>
        <v>42883.218892249417</v>
      </c>
      <c r="T28">
        <f t="shared" si="6"/>
        <v>0.9696100496671215</v>
      </c>
    </row>
    <row r="29" spans="1:20" x14ac:dyDescent="0.3">
      <c r="A29" t="s">
        <v>27</v>
      </c>
      <c r="B29">
        <v>31456</v>
      </c>
      <c r="C29">
        <v>11049</v>
      </c>
      <c r="D29">
        <v>545</v>
      </c>
      <c r="E29">
        <f t="shared" si="0"/>
        <v>11594</v>
      </c>
      <c r="F29">
        <f t="shared" si="1"/>
        <v>1199.72246948118</v>
      </c>
      <c r="G29">
        <v>48781</v>
      </c>
      <c r="H29">
        <v>3255</v>
      </c>
      <c r="I29">
        <f t="shared" si="2"/>
        <v>0.10347787385554426</v>
      </c>
      <c r="J29">
        <v>194</v>
      </c>
      <c r="K29">
        <v>0</v>
      </c>
      <c r="L29">
        <v>4765</v>
      </c>
      <c r="M29">
        <v>772</v>
      </c>
      <c r="N29">
        <f t="shared" si="3"/>
        <v>0</v>
      </c>
      <c r="O29">
        <f t="shared" si="4"/>
        <v>493.0720689216684</v>
      </c>
      <c r="P29">
        <f t="shared" si="5"/>
        <v>79.884918616480164</v>
      </c>
      <c r="R29">
        <f>(G29-H29-J29-K29-L29-M29)</f>
        <v>39795</v>
      </c>
      <c r="S29">
        <f>(G29-H29-N29-O29-P29-F29-J29)</f>
        <v>43559.320542980669</v>
      </c>
      <c r="T29">
        <f t="shared" si="6"/>
        <v>0.91358174333168596</v>
      </c>
    </row>
    <row r="30" spans="1:20" x14ac:dyDescent="0.3">
      <c r="A30" t="s">
        <v>28</v>
      </c>
      <c r="B30">
        <v>83788</v>
      </c>
      <c r="C30">
        <v>6362</v>
      </c>
      <c r="D30">
        <v>2298</v>
      </c>
      <c r="E30">
        <f t="shared" si="0"/>
        <v>8660</v>
      </c>
      <c r="F30">
        <f t="shared" si="1"/>
        <v>401.33169427603002</v>
      </c>
      <c r="G30">
        <v>97239</v>
      </c>
      <c r="H30">
        <v>3883</v>
      </c>
      <c r="I30">
        <f t="shared" si="2"/>
        <v>4.634315176397575E-2</v>
      </c>
      <c r="J30">
        <v>238</v>
      </c>
      <c r="K30">
        <v>0</v>
      </c>
      <c r="L30">
        <v>3081</v>
      </c>
      <c r="M30">
        <v>1472</v>
      </c>
      <c r="N30">
        <f t="shared" si="3"/>
        <v>0</v>
      </c>
      <c r="O30">
        <f t="shared" si="4"/>
        <v>142.78325058480928</v>
      </c>
      <c r="P30">
        <f t="shared" si="5"/>
        <v>68.217119396572301</v>
      </c>
      <c r="R30">
        <f>(G30-H30-J30-K30-L30-M30)</f>
        <v>88565</v>
      </c>
      <c r="S30">
        <f>(G30-H30-N30-O30-P30-F30-J30)</f>
        <v>92505.667935742589</v>
      </c>
      <c r="T30">
        <f t="shared" si="6"/>
        <v>0.95740079474395123</v>
      </c>
    </row>
    <row r="31" spans="1:20" x14ac:dyDescent="0.3">
      <c r="A31" t="s">
        <v>29</v>
      </c>
      <c r="B31">
        <v>15543</v>
      </c>
      <c r="C31">
        <v>6986</v>
      </c>
      <c r="D31">
        <v>289</v>
      </c>
      <c r="E31">
        <f t="shared" si="0"/>
        <v>7275</v>
      </c>
      <c r="F31">
        <f t="shared" si="1"/>
        <v>120.29048446245898</v>
      </c>
      <c r="G31">
        <v>25420</v>
      </c>
      <c r="H31">
        <v>257</v>
      </c>
      <c r="I31">
        <f t="shared" si="2"/>
        <v>1.6534774496557936E-2</v>
      </c>
      <c r="J31">
        <v>18</v>
      </c>
      <c r="K31">
        <v>0</v>
      </c>
      <c r="L31">
        <v>2476</v>
      </c>
      <c r="M31">
        <v>108</v>
      </c>
      <c r="N31">
        <f t="shared" si="3"/>
        <v>0</v>
      </c>
      <c r="O31">
        <f t="shared" si="4"/>
        <v>40.940101653477448</v>
      </c>
      <c r="P31">
        <f t="shared" si="5"/>
        <v>1.7857556456282571</v>
      </c>
      <c r="R31">
        <f>(G31-H31-J31-K31-L31-M31)</f>
        <v>22561</v>
      </c>
      <c r="S31">
        <f>(G31-H31-N31-O31-P31-F31-J31)</f>
        <v>24981.983658238438</v>
      </c>
      <c r="T31">
        <f t="shared" si="6"/>
        <v>0.90309081571110317</v>
      </c>
    </row>
    <row r="32" spans="1:20" x14ac:dyDescent="0.3">
      <c r="A32" t="s">
        <v>30</v>
      </c>
      <c r="B32">
        <v>18150</v>
      </c>
      <c r="C32">
        <v>8850</v>
      </c>
      <c r="D32">
        <v>530</v>
      </c>
      <c r="E32">
        <f t="shared" si="0"/>
        <v>9380</v>
      </c>
      <c r="F32">
        <f t="shared" si="1"/>
        <v>402.07382920110194</v>
      </c>
      <c r="G32">
        <v>29506</v>
      </c>
      <c r="H32">
        <v>778</v>
      </c>
      <c r="I32">
        <f t="shared" si="2"/>
        <v>4.2865013774104684E-2</v>
      </c>
      <c r="J32">
        <v>3</v>
      </c>
      <c r="K32">
        <v>0</v>
      </c>
      <c r="L32">
        <v>1375</v>
      </c>
      <c r="M32">
        <v>598</v>
      </c>
      <c r="N32">
        <f t="shared" si="3"/>
        <v>0</v>
      </c>
      <c r="O32">
        <f t="shared" si="4"/>
        <v>58.939393939393938</v>
      </c>
      <c r="P32">
        <f t="shared" si="5"/>
        <v>25.633278236914602</v>
      </c>
      <c r="R32">
        <f>(G32-H32-J32-K32-L32-M32)</f>
        <v>26752</v>
      </c>
      <c r="S32">
        <f>(G32-H32-N32-O32-P32-F32-J32)</f>
        <v>28238.353498622593</v>
      </c>
      <c r="T32">
        <f t="shared" si="6"/>
        <v>0.94736401686114258</v>
      </c>
    </row>
    <row r="33" spans="1:20" x14ac:dyDescent="0.3">
      <c r="A33" t="s">
        <v>31</v>
      </c>
      <c r="B33">
        <v>42400</v>
      </c>
      <c r="C33">
        <v>15572</v>
      </c>
      <c r="D33">
        <v>1036</v>
      </c>
      <c r="E33">
        <f t="shared" si="0"/>
        <v>16608</v>
      </c>
      <c r="F33">
        <f t="shared" si="1"/>
        <v>357.22867924528305</v>
      </c>
      <c r="G33">
        <v>63113</v>
      </c>
      <c r="H33">
        <v>912</v>
      </c>
      <c r="I33">
        <f t="shared" si="2"/>
        <v>2.1509433962264152E-2</v>
      </c>
      <c r="J33">
        <v>41</v>
      </c>
      <c r="K33">
        <v>1</v>
      </c>
      <c r="L33">
        <v>2824</v>
      </c>
      <c r="M33">
        <v>1239</v>
      </c>
      <c r="N33">
        <f t="shared" si="3"/>
        <v>2.1509433962264152E-2</v>
      </c>
      <c r="O33">
        <f t="shared" si="4"/>
        <v>60.742641509433966</v>
      </c>
      <c r="P33">
        <f t="shared" si="5"/>
        <v>26.650188679245282</v>
      </c>
      <c r="R33">
        <f>(G33-H33-J33-K33-L33-M33)</f>
        <v>58096</v>
      </c>
      <c r="S33">
        <f>(G33-H33-N33-O33-P33-F33-J33)</f>
        <v>61715.356981132078</v>
      </c>
      <c r="T33">
        <f t="shared" si="6"/>
        <v>0.94135402988532324</v>
      </c>
    </row>
    <row r="34" spans="1:20" x14ac:dyDescent="0.3">
      <c r="A34" t="s">
        <v>32</v>
      </c>
      <c r="B34">
        <v>37642</v>
      </c>
      <c r="C34">
        <v>9023</v>
      </c>
      <c r="D34">
        <v>1483</v>
      </c>
      <c r="E34">
        <f t="shared" si="0"/>
        <v>10506</v>
      </c>
      <c r="F34">
        <f t="shared" si="1"/>
        <v>283.28967642526965</v>
      </c>
      <c r="G34">
        <v>51506</v>
      </c>
      <c r="H34">
        <v>1015</v>
      </c>
      <c r="I34">
        <f t="shared" si="2"/>
        <v>2.6964560862865947E-2</v>
      </c>
      <c r="J34">
        <v>74</v>
      </c>
      <c r="K34">
        <v>173</v>
      </c>
      <c r="L34">
        <v>2065</v>
      </c>
      <c r="M34">
        <v>1046</v>
      </c>
      <c r="N34">
        <f t="shared" si="3"/>
        <v>4.6648690292758088</v>
      </c>
      <c r="O34">
        <f t="shared" si="4"/>
        <v>55.68181818181818</v>
      </c>
      <c r="P34">
        <f t="shared" si="5"/>
        <v>28.204930662557782</v>
      </c>
      <c r="R34">
        <f>(G34-H34-J34-K34-L34-M34)</f>
        <v>47133</v>
      </c>
      <c r="S34">
        <f>(G34-H34-N34-O34-P34-F34-J34)</f>
        <v>50045.158705701077</v>
      </c>
      <c r="T34">
        <f t="shared" si="6"/>
        <v>0.94180938214570342</v>
      </c>
    </row>
    <row r="35" spans="1:20" x14ac:dyDescent="0.3">
      <c r="A35" t="s">
        <v>33</v>
      </c>
      <c r="B35">
        <v>134076</v>
      </c>
      <c r="C35">
        <v>60454</v>
      </c>
      <c r="D35">
        <v>1182</v>
      </c>
      <c r="E35">
        <f t="shared" si="0"/>
        <v>61636</v>
      </c>
      <c r="F35">
        <f t="shared" si="1"/>
        <v>1778.6157403263819</v>
      </c>
      <c r="G35">
        <v>218439</v>
      </c>
      <c r="H35">
        <v>3869</v>
      </c>
      <c r="I35">
        <f t="shared" si="2"/>
        <v>2.8856767803335421E-2</v>
      </c>
      <c r="J35">
        <v>461</v>
      </c>
      <c r="K35">
        <v>526</v>
      </c>
      <c r="L35">
        <v>18546</v>
      </c>
      <c r="M35">
        <v>3194</v>
      </c>
      <c r="N35">
        <f t="shared" si="3"/>
        <v>15.178659864554431</v>
      </c>
      <c r="O35">
        <f t="shared" si="4"/>
        <v>535.17761568065873</v>
      </c>
      <c r="P35">
        <f t="shared" si="5"/>
        <v>92.168516363853328</v>
      </c>
      <c r="R35">
        <f>(G35-H35-J35-K35-L35-M35)</f>
        <v>191843</v>
      </c>
      <c r="S35">
        <f>(G35-H35-N35-O35-P35-F35-J35)</f>
        <v>211687.85946776456</v>
      </c>
      <c r="T35">
        <f t="shared" si="6"/>
        <v>0.9062541445803296</v>
      </c>
    </row>
    <row r="36" spans="1:20" x14ac:dyDescent="0.3">
      <c r="A36" t="s">
        <v>34</v>
      </c>
      <c r="B36">
        <v>89904</v>
      </c>
      <c r="C36">
        <v>26799</v>
      </c>
      <c r="D36">
        <v>2492</v>
      </c>
      <c r="E36">
        <f t="shared" si="0"/>
        <v>29291</v>
      </c>
      <c r="F36">
        <f t="shared" si="1"/>
        <v>3014.0042823456129</v>
      </c>
      <c r="G36">
        <v>147186</v>
      </c>
      <c r="H36">
        <v>9251</v>
      </c>
      <c r="I36">
        <f t="shared" si="2"/>
        <v>0.1028986474461648</v>
      </c>
      <c r="J36">
        <v>344</v>
      </c>
      <c r="K36">
        <v>5209</v>
      </c>
      <c r="L36">
        <v>14462</v>
      </c>
      <c r="M36">
        <v>7976</v>
      </c>
      <c r="N36">
        <f t="shared" si="3"/>
        <v>535.99905454707243</v>
      </c>
      <c r="O36">
        <f t="shared" si="4"/>
        <v>1488.1202393664353</v>
      </c>
      <c r="P36">
        <f t="shared" si="5"/>
        <v>820.71961203061039</v>
      </c>
      <c r="R36">
        <f>(G36-H36-J36-K36-L36-M36)</f>
        <v>109944</v>
      </c>
      <c r="S36">
        <f>(G36-H36-N36-O36-P36-F36-J36)</f>
        <v>131732.15681171027</v>
      </c>
      <c r="T36">
        <f t="shared" si="6"/>
        <v>0.83460259560729044</v>
      </c>
    </row>
    <row r="37" spans="1:20" x14ac:dyDescent="0.3">
      <c r="A37" t="s">
        <v>35</v>
      </c>
      <c r="B37">
        <v>24593</v>
      </c>
      <c r="C37">
        <v>3713</v>
      </c>
      <c r="D37">
        <v>34</v>
      </c>
      <c r="E37">
        <f t="shared" si="0"/>
        <v>3747</v>
      </c>
      <c r="F37">
        <f t="shared" si="1"/>
        <v>1376.881185703249</v>
      </c>
      <c r="G37">
        <v>40485</v>
      </c>
      <c r="H37">
        <v>9037</v>
      </c>
      <c r="I37">
        <f t="shared" si="2"/>
        <v>0.36746228601634612</v>
      </c>
      <c r="J37">
        <v>19</v>
      </c>
      <c r="K37">
        <v>5718</v>
      </c>
      <c r="L37">
        <v>5450</v>
      </c>
      <c r="M37">
        <v>958</v>
      </c>
      <c r="N37">
        <f t="shared" si="3"/>
        <v>2101.1493514414669</v>
      </c>
      <c r="O37">
        <f t="shared" si="4"/>
        <v>2002.6694587890863</v>
      </c>
      <c r="P37">
        <f t="shared" si="5"/>
        <v>352.02887000365956</v>
      </c>
      <c r="R37">
        <f>(G37-H37-J37-K37-L37-M37)</f>
        <v>19303</v>
      </c>
      <c r="S37">
        <f>(G37-H37-N37-O37-P37-F37-J37)</f>
        <v>25596.271134062539</v>
      </c>
      <c r="T37">
        <f t="shared" si="6"/>
        <v>0.75413328366850696</v>
      </c>
    </row>
    <row r="38" spans="1:20" x14ac:dyDescent="0.3">
      <c r="A38" t="s">
        <v>36</v>
      </c>
      <c r="B38">
        <v>13625</v>
      </c>
      <c r="C38">
        <v>2270</v>
      </c>
      <c r="D38">
        <v>185</v>
      </c>
      <c r="E38">
        <f t="shared" si="0"/>
        <v>2455</v>
      </c>
      <c r="F38">
        <f t="shared" si="1"/>
        <v>349.91633027522937</v>
      </c>
      <c r="G38">
        <v>17269</v>
      </c>
      <c r="H38">
        <v>1942</v>
      </c>
      <c r="I38">
        <f t="shared" si="2"/>
        <v>0.14253211009174313</v>
      </c>
      <c r="J38">
        <v>338</v>
      </c>
      <c r="K38">
        <v>0</v>
      </c>
      <c r="L38">
        <v>434</v>
      </c>
      <c r="M38">
        <v>417</v>
      </c>
      <c r="N38">
        <f t="shared" si="3"/>
        <v>0</v>
      </c>
      <c r="O38">
        <f t="shared" si="4"/>
        <v>61.85893577981652</v>
      </c>
      <c r="P38">
        <f t="shared" si="5"/>
        <v>59.435889908256883</v>
      </c>
      <c r="R38">
        <f>(G38-H38-J38-K38-L38-M38)</f>
        <v>14138</v>
      </c>
      <c r="S38">
        <f>(G38-H38-N38-O38-P38-F38-J38)</f>
        <v>14517.788844036697</v>
      </c>
      <c r="T38">
        <f t="shared" si="6"/>
        <v>0.97383975975152037</v>
      </c>
    </row>
    <row r="39" spans="1:20" x14ac:dyDescent="0.3">
      <c r="A39" t="s">
        <v>37</v>
      </c>
      <c r="B39">
        <v>23761</v>
      </c>
      <c r="C39">
        <v>5250</v>
      </c>
      <c r="D39">
        <v>395</v>
      </c>
      <c r="E39">
        <f t="shared" si="0"/>
        <v>5645</v>
      </c>
      <c r="F39">
        <f t="shared" si="1"/>
        <v>1063.3820125415598</v>
      </c>
      <c r="G39">
        <v>32706</v>
      </c>
      <c r="H39">
        <v>4476</v>
      </c>
      <c r="I39">
        <f t="shared" si="2"/>
        <v>0.18837591010479357</v>
      </c>
      <c r="J39">
        <v>1166</v>
      </c>
      <c r="K39">
        <v>70</v>
      </c>
      <c r="L39">
        <v>1138</v>
      </c>
      <c r="M39">
        <v>926</v>
      </c>
      <c r="N39">
        <f t="shared" si="3"/>
        <v>13.18631370733555</v>
      </c>
      <c r="O39">
        <f t="shared" si="4"/>
        <v>214.37178569925507</v>
      </c>
      <c r="P39">
        <f t="shared" si="5"/>
        <v>174.43609275703884</v>
      </c>
      <c r="R39">
        <f>(G39-H39-J39-K39-L39-M39)</f>
        <v>24930</v>
      </c>
      <c r="S39">
        <f>(G39-H39-N39-O39-P39-F39-J39)</f>
        <v>25598.623795294814</v>
      </c>
      <c r="T39">
        <f t="shared" si="6"/>
        <v>0.97388047886317575</v>
      </c>
    </row>
    <row r="40" spans="1:20" x14ac:dyDescent="0.3">
      <c r="A40" t="s">
        <v>38</v>
      </c>
      <c r="B40">
        <v>31039</v>
      </c>
      <c r="C40">
        <v>18600</v>
      </c>
      <c r="D40">
        <v>583</v>
      </c>
      <c r="E40">
        <f t="shared" si="0"/>
        <v>19183</v>
      </c>
      <c r="F40">
        <f t="shared" si="1"/>
        <v>3254.5403524598087</v>
      </c>
      <c r="G40">
        <v>57825</v>
      </c>
      <c r="H40">
        <v>5266</v>
      </c>
      <c r="I40">
        <f t="shared" si="2"/>
        <v>0.16965752762653435</v>
      </c>
      <c r="J40">
        <v>817</v>
      </c>
      <c r="K40">
        <v>323</v>
      </c>
      <c r="L40">
        <v>5493</v>
      </c>
      <c r="M40">
        <v>970</v>
      </c>
      <c r="N40">
        <f t="shared" si="3"/>
        <v>54.799381423370598</v>
      </c>
      <c r="O40">
        <f t="shared" si="4"/>
        <v>931.92879925255318</v>
      </c>
      <c r="P40">
        <f t="shared" si="5"/>
        <v>164.56780179773833</v>
      </c>
      <c r="R40">
        <f>(G40-H40-J40-K40-L40-M40)</f>
        <v>44956</v>
      </c>
      <c r="S40">
        <f>(G40-H40-N40-O40-P40-F40-J40)</f>
        <v>47336.163665066531</v>
      </c>
      <c r="T40">
        <f t="shared" si="6"/>
        <v>0.94971785880436566</v>
      </c>
    </row>
    <row r="41" spans="1:20" x14ac:dyDescent="0.3">
      <c r="A41" t="s">
        <v>39</v>
      </c>
      <c r="B41">
        <v>76925</v>
      </c>
      <c r="C41">
        <v>55500</v>
      </c>
      <c r="D41">
        <v>1530</v>
      </c>
      <c r="E41">
        <f t="shared" si="0"/>
        <v>57030</v>
      </c>
      <c r="F41">
        <f t="shared" si="1"/>
        <v>8133.5863503412411</v>
      </c>
      <c r="G41">
        <v>157078</v>
      </c>
      <c r="H41">
        <v>10971</v>
      </c>
      <c r="I41">
        <f t="shared" si="2"/>
        <v>0.14261943451413714</v>
      </c>
      <c r="J41">
        <v>2351</v>
      </c>
      <c r="K41">
        <v>0</v>
      </c>
      <c r="L41">
        <v>18707</v>
      </c>
      <c r="M41">
        <v>2065</v>
      </c>
      <c r="N41">
        <f t="shared" si="3"/>
        <v>0</v>
      </c>
      <c r="O41">
        <f t="shared" si="4"/>
        <v>2667.9817614559634</v>
      </c>
      <c r="P41">
        <f t="shared" si="5"/>
        <v>294.5091322716932</v>
      </c>
      <c r="R41">
        <f>(G41-H41-J41-K41-L41-M41)</f>
        <v>122984</v>
      </c>
      <c r="S41">
        <f>(G41-H41-N41-O41-P41-F41-J41)</f>
        <v>132659.9227559311</v>
      </c>
      <c r="T41">
        <f t="shared" si="6"/>
        <v>0.92706220119144089</v>
      </c>
    </row>
    <row r="42" spans="1:20" x14ac:dyDescent="0.3">
      <c r="A42" t="s">
        <v>40</v>
      </c>
      <c r="B42">
        <v>47090</v>
      </c>
      <c r="C42">
        <v>22499</v>
      </c>
      <c r="D42">
        <v>883</v>
      </c>
      <c r="E42">
        <f t="shared" si="0"/>
        <v>23382</v>
      </c>
      <c r="F42">
        <f t="shared" si="1"/>
        <v>1719.5129751539605</v>
      </c>
      <c r="G42">
        <v>82176</v>
      </c>
      <c r="H42">
        <v>3463</v>
      </c>
      <c r="I42">
        <f t="shared" si="2"/>
        <v>7.3540029730303672E-2</v>
      </c>
      <c r="J42">
        <v>1011</v>
      </c>
      <c r="K42">
        <v>264</v>
      </c>
      <c r="L42">
        <v>9172</v>
      </c>
      <c r="M42">
        <v>1257</v>
      </c>
      <c r="N42">
        <f t="shared" si="3"/>
        <v>19.414567848800168</v>
      </c>
      <c r="O42">
        <f t="shared" si="4"/>
        <v>674.50915268634526</v>
      </c>
      <c r="P42">
        <f t="shared" si="5"/>
        <v>92.439817370991719</v>
      </c>
      <c r="R42">
        <f>(G42-H42-J42-K42-L42-M42)</f>
        <v>67009</v>
      </c>
      <c r="S42">
        <f>(G42-H42-N42-O42-P42-F42-J42)</f>
        <v>75196.123486939905</v>
      </c>
      <c r="T42">
        <f t="shared" si="6"/>
        <v>0.89112306449730949</v>
      </c>
    </row>
    <row r="43" spans="1:20" x14ac:dyDescent="0.3">
      <c r="A43" t="s">
        <v>41</v>
      </c>
      <c r="B43">
        <v>32432</v>
      </c>
      <c r="C43">
        <v>7948</v>
      </c>
      <c r="D43">
        <v>706</v>
      </c>
      <c r="E43">
        <f t="shared" si="0"/>
        <v>8654</v>
      </c>
      <c r="F43">
        <f t="shared" si="1"/>
        <v>112.3376295017267</v>
      </c>
      <c r="G43">
        <v>44105</v>
      </c>
      <c r="H43">
        <v>421</v>
      </c>
      <c r="I43">
        <f t="shared" si="2"/>
        <v>1.2981006413418846E-2</v>
      </c>
      <c r="J43">
        <v>39</v>
      </c>
      <c r="K43">
        <v>267</v>
      </c>
      <c r="L43">
        <v>2105</v>
      </c>
      <c r="M43">
        <v>608</v>
      </c>
      <c r="N43">
        <f t="shared" si="3"/>
        <v>3.4659287123828317</v>
      </c>
      <c r="O43">
        <f t="shared" si="4"/>
        <v>27.325018500246671</v>
      </c>
      <c r="P43">
        <f t="shared" si="5"/>
        <v>7.8924518993586581</v>
      </c>
      <c r="R43">
        <f>(G43-H43-J43-K43-L43-M43)</f>
        <v>40665</v>
      </c>
      <c r="S43">
        <f>(G43-H43-N43-O43-P43-F43-J43)</f>
        <v>43493.978971386285</v>
      </c>
      <c r="T43">
        <f t="shared" si="6"/>
        <v>0.93495699776634811</v>
      </c>
    </row>
    <row r="44" spans="1:20" x14ac:dyDescent="0.3">
      <c r="A44" t="s">
        <v>42</v>
      </c>
      <c r="B44">
        <v>38972</v>
      </c>
      <c r="C44">
        <v>2416</v>
      </c>
      <c r="D44">
        <v>438</v>
      </c>
      <c r="E44">
        <f t="shared" si="0"/>
        <v>2854</v>
      </c>
      <c r="F44">
        <f t="shared" si="1"/>
        <v>49.504875295083643</v>
      </c>
      <c r="G44">
        <v>42113</v>
      </c>
      <c r="H44">
        <v>676</v>
      </c>
      <c r="I44">
        <f t="shared" si="2"/>
        <v>1.7345786718669813E-2</v>
      </c>
      <c r="J44">
        <v>17</v>
      </c>
      <c r="K44">
        <v>0</v>
      </c>
      <c r="L44">
        <v>0</v>
      </c>
      <c r="M44">
        <v>270</v>
      </c>
      <c r="N44">
        <f t="shared" si="3"/>
        <v>0</v>
      </c>
      <c r="O44">
        <f t="shared" si="4"/>
        <v>0</v>
      </c>
      <c r="P44">
        <f t="shared" si="5"/>
        <v>4.6833624140408494</v>
      </c>
      <c r="R44">
        <f>(G44-H44-J44-K44-L44-M44)</f>
        <v>41150</v>
      </c>
      <c r="S44">
        <f>(G44-H44-N44-O44-P44-F44-J44)</f>
        <v>41365.811762290876</v>
      </c>
      <c r="T44">
        <f t="shared" si="6"/>
        <v>0.99478284716057208</v>
      </c>
    </row>
    <row r="45" spans="1:20" x14ac:dyDescent="0.3">
      <c r="A45" t="s">
        <v>43</v>
      </c>
      <c r="B45">
        <v>73287</v>
      </c>
      <c r="C45">
        <v>18571</v>
      </c>
      <c r="D45">
        <v>1446</v>
      </c>
      <c r="E45">
        <f t="shared" si="0"/>
        <v>20017</v>
      </c>
      <c r="F45">
        <f t="shared" si="1"/>
        <v>1003.4857205234216</v>
      </c>
      <c r="G45">
        <v>103218</v>
      </c>
      <c r="H45">
        <v>3674</v>
      </c>
      <c r="I45">
        <f t="shared" si="2"/>
        <v>5.0131674103183373E-2</v>
      </c>
      <c r="J45">
        <v>288</v>
      </c>
      <c r="K45">
        <v>1554</v>
      </c>
      <c r="L45">
        <v>6071</v>
      </c>
      <c r="M45">
        <v>2001</v>
      </c>
      <c r="N45">
        <f t="shared" si="3"/>
        <v>77.904621556346967</v>
      </c>
      <c r="O45">
        <f t="shared" si="4"/>
        <v>304.34939348042627</v>
      </c>
      <c r="P45">
        <f t="shared" si="5"/>
        <v>100.31347988046993</v>
      </c>
      <c r="R45">
        <f>(G45-H45-J45-K45-L45-M45)</f>
        <v>89630</v>
      </c>
      <c r="S45">
        <f>(G45-H45-N45-O45-P45-F45-J45)</f>
        <v>97769.946784559346</v>
      </c>
      <c r="T45">
        <f t="shared" si="6"/>
        <v>0.91674387629057319</v>
      </c>
    </row>
    <row r="46" spans="1:20" x14ac:dyDescent="0.3">
      <c r="A46" t="s">
        <v>44</v>
      </c>
      <c r="B46">
        <v>21269</v>
      </c>
      <c r="C46">
        <v>13509</v>
      </c>
      <c r="D46">
        <v>414</v>
      </c>
      <c r="E46">
        <f t="shared" si="0"/>
        <v>13923</v>
      </c>
      <c r="F46">
        <f t="shared" si="1"/>
        <v>220.60515303963516</v>
      </c>
      <c r="G46">
        <v>38540</v>
      </c>
      <c r="H46">
        <v>337</v>
      </c>
      <c r="I46">
        <f t="shared" si="2"/>
        <v>1.5844656542385632E-2</v>
      </c>
      <c r="J46">
        <v>19</v>
      </c>
      <c r="K46">
        <v>89</v>
      </c>
      <c r="L46">
        <v>2464</v>
      </c>
      <c r="M46">
        <v>776</v>
      </c>
      <c r="N46">
        <f t="shared" si="3"/>
        <v>1.4101744322723213</v>
      </c>
      <c r="O46">
        <f t="shared" si="4"/>
        <v>39.041233720438193</v>
      </c>
      <c r="P46">
        <f t="shared" si="5"/>
        <v>12.29545347689125</v>
      </c>
      <c r="R46">
        <f>(G46-H46-J46-K46-L46-M46)</f>
        <v>34855</v>
      </c>
      <c r="S46">
        <f>(G46-H46-N46-O46-P46-F46-J46)</f>
        <v>37910.647985330761</v>
      </c>
      <c r="T46">
        <f t="shared" si="6"/>
        <v>0.91939868750032649</v>
      </c>
    </row>
    <row r="47" spans="1:20" x14ac:dyDescent="0.3">
      <c r="A47" t="s">
        <v>45</v>
      </c>
      <c r="B47">
        <v>21243</v>
      </c>
      <c r="C47">
        <v>1261</v>
      </c>
      <c r="D47">
        <v>263</v>
      </c>
      <c r="E47">
        <f t="shared" si="0"/>
        <v>1524</v>
      </c>
      <c r="F47">
        <f t="shared" si="1"/>
        <v>388.19206326789998</v>
      </c>
      <c r="G47">
        <v>29086</v>
      </c>
      <c r="H47">
        <v>5411</v>
      </c>
      <c r="I47">
        <f t="shared" si="2"/>
        <v>0.25471920161935696</v>
      </c>
      <c r="J47">
        <v>0</v>
      </c>
      <c r="K47">
        <v>0</v>
      </c>
      <c r="L47">
        <v>2992</v>
      </c>
      <c r="M47">
        <v>3327</v>
      </c>
      <c r="N47">
        <f t="shared" si="3"/>
        <v>0</v>
      </c>
      <c r="O47">
        <f t="shared" si="4"/>
        <v>762.11985124511602</v>
      </c>
      <c r="P47">
        <f t="shared" si="5"/>
        <v>847.45078378760059</v>
      </c>
      <c r="R47">
        <f>(G47-H47-J47-K47-L47-M47)</f>
        <v>17356</v>
      </c>
      <c r="S47">
        <f>(G47-H47-N47-O47-P47-F47-J47)</f>
        <v>21677.237301699384</v>
      </c>
      <c r="T47">
        <f t="shared" si="6"/>
        <v>0.80065553365692865</v>
      </c>
    </row>
    <row r="48" spans="1:20" x14ac:dyDescent="0.3">
      <c r="A48" t="s">
        <v>46</v>
      </c>
      <c r="B48">
        <v>104616</v>
      </c>
      <c r="C48">
        <v>32128</v>
      </c>
      <c r="D48">
        <v>1274</v>
      </c>
      <c r="E48">
        <f t="shared" si="0"/>
        <v>33402</v>
      </c>
      <c r="F48">
        <f t="shared" si="1"/>
        <v>0</v>
      </c>
      <c r="G48">
        <v>176497</v>
      </c>
      <c r="H48">
        <v>0</v>
      </c>
      <c r="I48">
        <f t="shared" si="2"/>
        <v>0</v>
      </c>
      <c r="J48">
        <v>0</v>
      </c>
      <c r="K48">
        <v>0</v>
      </c>
      <c r="L48">
        <v>38479</v>
      </c>
      <c r="M48">
        <v>0</v>
      </c>
      <c r="N48">
        <f t="shared" si="3"/>
        <v>0</v>
      </c>
      <c r="O48">
        <f t="shared" si="4"/>
        <v>0</v>
      </c>
      <c r="P48">
        <f t="shared" si="5"/>
        <v>0</v>
      </c>
      <c r="R48">
        <f>(G48-H48-J48-K48-L48-M48)</f>
        <v>138018</v>
      </c>
      <c r="S48">
        <f>(G48-H48-N48-O48-P48-F48-J48)</f>
        <v>176497</v>
      </c>
      <c r="T48">
        <f t="shared" si="6"/>
        <v>0.78198496291721675</v>
      </c>
    </row>
    <row r="49" spans="1:20" x14ac:dyDescent="0.3">
      <c r="A49" t="s">
        <v>47</v>
      </c>
      <c r="B49">
        <v>23647</v>
      </c>
      <c r="C49">
        <v>0</v>
      </c>
      <c r="D49">
        <v>430</v>
      </c>
      <c r="E49">
        <f t="shared" si="0"/>
        <v>430</v>
      </c>
      <c r="F49">
        <f t="shared" si="1"/>
        <v>241.01239057808604</v>
      </c>
      <c r="G49">
        <v>26048</v>
      </c>
      <c r="H49">
        <v>13254</v>
      </c>
      <c r="I49">
        <f t="shared" si="2"/>
        <v>0.56049393157694427</v>
      </c>
      <c r="J49">
        <v>0</v>
      </c>
      <c r="K49">
        <v>0</v>
      </c>
      <c r="L49">
        <v>0</v>
      </c>
      <c r="M49">
        <v>1971</v>
      </c>
      <c r="N49">
        <f t="shared" si="3"/>
        <v>0</v>
      </c>
      <c r="O49">
        <f t="shared" si="4"/>
        <v>0</v>
      </c>
      <c r="P49">
        <f t="shared" si="5"/>
        <v>1104.7335391381571</v>
      </c>
      <c r="R49">
        <f>(G49-H49-J49-K49-L49-M49)</f>
        <v>10823</v>
      </c>
      <c r="S49">
        <f>(G49-H49-N49-O49-P49-F49-J49)</f>
        <v>11448.254070283758</v>
      </c>
      <c r="T49">
        <f t="shared" si="6"/>
        <v>0.9453843296589014</v>
      </c>
    </row>
    <row r="50" spans="1:20" x14ac:dyDescent="0.3">
      <c r="A50" t="s">
        <v>48</v>
      </c>
      <c r="B50">
        <v>19918</v>
      </c>
      <c r="C50">
        <v>1068</v>
      </c>
      <c r="D50">
        <v>562</v>
      </c>
      <c r="E50">
        <f t="shared" si="0"/>
        <v>1630</v>
      </c>
      <c r="F50">
        <f t="shared" si="1"/>
        <v>39.772065468420521</v>
      </c>
      <c r="G50">
        <v>24085</v>
      </c>
      <c r="H50">
        <v>486</v>
      </c>
      <c r="I50">
        <f t="shared" si="2"/>
        <v>2.4400040164675167E-2</v>
      </c>
      <c r="J50">
        <v>0</v>
      </c>
      <c r="K50">
        <v>0</v>
      </c>
      <c r="L50">
        <v>0</v>
      </c>
      <c r="M50">
        <v>2537</v>
      </c>
      <c r="N50">
        <f t="shared" si="3"/>
        <v>0</v>
      </c>
      <c r="O50">
        <f t="shared" si="4"/>
        <v>0</v>
      </c>
      <c r="P50">
        <f t="shared" si="5"/>
        <v>61.9029018977809</v>
      </c>
      <c r="R50">
        <f>(G50-H50-J50-K50-L50-M50)</f>
        <v>21062</v>
      </c>
      <c r="S50">
        <f>(G50-H50-N50-O50-P50-F50-J50)</f>
        <v>23497.325032633798</v>
      </c>
      <c r="T50">
        <f t="shared" si="6"/>
        <v>0.89635735007063377</v>
      </c>
    </row>
    <row r="51" spans="1:20" x14ac:dyDescent="0.3">
      <c r="A51" t="s">
        <v>49</v>
      </c>
      <c r="B51">
        <v>138837</v>
      </c>
      <c r="C51">
        <v>15450</v>
      </c>
      <c r="D51">
        <v>2045</v>
      </c>
      <c r="E51">
        <f t="shared" si="0"/>
        <v>17495</v>
      </c>
      <c r="F51">
        <f t="shared" si="1"/>
        <v>0</v>
      </c>
      <c r="G51">
        <v>166140</v>
      </c>
      <c r="H51">
        <v>0</v>
      </c>
      <c r="I51">
        <f t="shared" si="2"/>
        <v>0</v>
      </c>
      <c r="J51">
        <v>0</v>
      </c>
      <c r="K51">
        <v>0</v>
      </c>
      <c r="L51">
        <v>9808</v>
      </c>
      <c r="M51">
        <v>0</v>
      </c>
      <c r="N51">
        <f t="shared" si="3"/>
        <v>0</v>
      </c>
      <c r="O51">
        <f t="shared" si="4"/>
        <v>0</v>
      </c>
      <c r="P51">
        <f t="shared" si="5"/>
        <v>0</v>
      </c>
      <c r="R51">
        <f>(G51-H51-J51-K51-L51-M51)</f>
        <v>156332</v>
      </c>
      <c r="S51">
        <f>(G51-H51-N51-O51-P51-F51-J51)</f>
        <v>166140</v>
      </c>
      <c r="T51">
        <f t="shared" si="6"/>
        <v>0.94096545082460581</v>
      </c>
    </row>
    <row r="52" spans="1:20" x14ac:dyDescent="0.3">
      <c r="A52" t="s">
        <v>50</v>
      </c>
      <c r="B52">
        <v>207661</v>
      </c>
      <c r="C52">
        <v>22025</v>
      </c>
      <c r="D52">
        <v>1548</v>
      </c>
      <c r="E52">
        <f t="shared" si="0"/>
        <v>23573</v>
      </c>
      <c r="F52">
        <f t="shared" si="1"/>
        <v>4641.2454818189253</v>
      </c>
      <c r="G52">
        <v>287716</v>
      </c>
      <c r="H52">
        <v>40886</v>
      </c>
      <c r="I52">
        <f t="shared" si="2"/>
        <v>0.19688819759126652</v>
      </c>
      <c r="J52">
        <v>32</v>
      </c>
      <c r="K52">
        <v>106</v>
      </c>
      <c r="L52">
        <v>6549</v>
      </c>
      <c r="M52">
        <v>49795</v>
      </c>
      <c r="N52">
        <f t="shared" si="3"/>
        <v>20.870148944674252</v>
      </c>
      <c r="O52">
        <f t="shared" si="4"/>
        <v>1289.4208060252045</v>
      </c>
      <c r="P52">
        <f t="shared" si="5"/>
        <v>9804.0477990571162</v>
      </c>
      <c r="R52">
        <f>(G52-H52-J52-K52-L52-M52)</f>
        <v>190348</v>
      </c>
      <c r="S52">
        <f>(G52-H52-N52-O52-P52-F52-J52)</f>
        <v>231042.41576415408</v>
      </c>
      <c r="T52">
        <f t="shared" si="6"/>
        <v>0.82386603936095204</v>
      </c>
    </row>
    <row r="53" spans="1:20" x14ac:dyDescent="0.3">
      <c r="A53" t="s">
        <v>51</v>
      </c>
      <c r="B53">
        <v>81441</v>
      </c>
      <c r="C53">
        <v>13358</v>
      </c>
      <c r="D53">
        <v>1347</v>
      </c>
      <c r="E53">
        <f t="shared" si="0"/>
        <v>14705</v>
      </c>
      <c r="F53">
        <f t="shared" si="1"/>
        <v>544.56944290959098</v>
      </c>
      <c r="G53">
        <v>114258</v>
      </c>
      <c r="H53">
        <v>3016</v>
      </c>
      <c r="I53">
        <f t="shared" si="2"/>
        <v>3.7032944094497859E-2</v>
      </c>
      <c r="J53">
        <v>345</v>
      </c>
      <c r="K53">
        <v>0</v>
      </c>
      <c r="L53">
        <v>11811</v>
      </c>
      <c r="M53">
        <v>5956</v>
      </c>
      <c r="N53">
        <f t="shared" si="3"/>
        <v>0</v>
      </c>
      <c r="O53">
        <f t="shared" si="4"/>
        <v>437.39610270011423</v>
      </c>
      <c r="P53">
        <f t="shared" si="5"/>
        <v>220.56821502682925</v>
      </c>
      <c r="R53">
        <f>(G53-H53-J53-K53-L53-M53)</f>
        <v>93130</v>
      </c>
      <c r="S53">
        <f>(G53-H53-N53-O53-P53-F53-J53)</f>
        <v>109694.46623936346</v>
      </c>
      <c r="T53">
        <f t="shared" si="6"/>
        <v>0.84899451351339572</v>
      </c>
    </row>
    <row r="54" spans="1:20" x14ac:dyDescent="0.3">
      <c r="A54" t="s">
        <v>52</v>
      </c>
      <c r="B54">
        <v>76255</v>
      </c>
      <c r="C54">
        <v>8855</v>
      </c>
      <c r="D54">
        <v>1342</v>
      </c>
      <c r="E54">
        <f t="shared" si="0"/>
        <v>10197</v>
      </c>
      <c r="F54">
        <f t="shared" si="1"/>
        <v>5181.8759032194612</v>
      </c>
      <c r="G54">
        <v>91455</v>
      </c>
      <c r="H54">
        <v>38751</v>
      </c>
      <c r="I54">
        <f t="shared" si="2"/>
        <v>0.50817651301554001</v>
      </c>
      <c r="J54">
        <v>419</v>
      </c>
      <c r="K54">
        <v>8</v>
      </c>
      <c r="L54">
        <v>1125</v>
      </c>
      <c r="M54">
        <v>3451</v>
      </c>
      <c r="N54">
        <f t="shared" si="3"/>
        <v>4.0654121041243201</v>
      </c>
      <c r="O54">
        <f t="shared" si="4"/>
        <v>571.69857714248246</v>
      </c>
      <c r="P54">
        <f t="shared" si="5"/>
        <v>1753.7171464166286</v>
      </c>
      <c r="R54">
        <f>(G54-H54-J54-K54-L54-M54)</f>
        <v>47701</v>
      </c>
      <c r="S54">
        <f>(G54-H54-N54-O54-P54-F54-J54)</f>
        <v>44773.642961117308</v>
      </c>
      <c r="T54">
        <f t="shared" si="6"/>
        <v>1.0653812565893932</v>
      </c>
    </row>
    <row r="55" spans="1:20" x14ac:dyDescent="0.3">
      <c r="A55" t="s">
        <v>53</v>
      </c>
      <c r="B55">
        <v>56077</v>
      </c>
      <c r="C55">
        <v>9733</v>
      </c>
      <c r="D55">
        <v>1024</v>
      </c>
      <c r="E55">
        <f t="shared" si="0"/>
        <v>10757</v>
      </c>
      <c r="F55">
        <f t="shared" si="1"/>
        <v>1034.5150596501239</v>
      </c>
      <c r="G55">
        <v>72308</v>
      </c>
      <c r="H55">
        <v>5393</v>
      </c>
      <c r="I55">
        <f t="shared" si="2"/>
        <v>9.6171335841788969E-2</v>
      </c>
      <c r="J55">
        <v>36</v>
      </c>
      <c r="K55">
        <v>0</v>
      </c>
      <c r="L55">
        <v>3267</v>
      </c>
      <c r="M55">
        <v>2171</v>
      </c>
      <c r="N55">
        <f t="shared" si="3"/>
        <v>0</v>
      </c>
      <c r="O55">
        <f t="shared" si="4"/>
        <v>314.19175419512459</v>
      </c>
      <c r="P55">
        <f t="shared" si="5"/>
        <v>208.78797011252385</v>
      </c>
      <c r="R55">
        <f>(G55-H55-J55-K55-L55-M55)</f>
        <v>61441</v>
      </c>
      <c r="S55">
        <f>(G55-H55-N55-O55-P55-F55-J55)</f>
        <v>65321.505216042227</v>
      </c>
      <c r="T55">
        <f t="shared" si="6"/>
        <v>0.94059375693796443</v>
      </c>
    </row>
    <row r="56" spans="1:20" x14ac:dyDescent="0.3">
      <c r="A56" t="s">
        <v>54</v>
      </c>
      <c r="B56">
        <v>79671</v>
      </c>
      <c r="C56">
        <v>6841</v>
      </c>
      <c r="D56">
        <v>1219</v>
      </c>
      <c r="E56">
        <f t="shared" si="0"/>
        <v>8060</v>
      </c>
      <c r="F56">
        <f t="shared" si="1"/>
        <v>3317.3357934505652</v>
      </c>
      <c r="G56">
        <v>92461</v>
      </c>
      <c r="H56">
        <v>32791</v>
      </c>
      <c r="I56">
        <f t="shared" si="2"/>
        <v>0.41158012325689397</v>
      </c>
      <c r="J56">
        <v>1200</v>
      </c>
      <c r="K56">
        <v>18</v>
      </c>
      <c r="L56">
        <v>22</v>
      </c>
      <c r="M56">
        <v>3490</v>
      </c>
      <c r="N56">
        <f t="shared" si="3"/>
        <v>7.4084422186240912</v>
      </c>
      <c r="O56">
        <f t="shared" si="4"/>
        <v>9.0547627116516676</v>
      </c>
      <c r="P56">
        <f t="shared" si="5"/>
        <v>1436.4146301665598</v>
      </c>
      <c r="R56">
        <f>(G56-H56-J56-K56-L56-M56)</f>
        <v>54940</v>
      </c>
      <c r="S56">
        <f>(G56-H56-N56-O56-P56-F56-J56)</f>
        <v>53699.786371452603</v>
      </c>
      <c r="T56">
        <f t="shared" si="6"/>
        <v>1.0230953177349456</v>
      </c>
    </row>
    <row r="57" spans="1:20" x14ac:dyDescent="0.3">
      <c r="A57" t="s">
        <v>55</v>
      </c>
      <c r="B57">
        <v>70151</v>
      </c>
      <c r="C57">
        <v>7228</v>
      </c>
      <c r="D57">
        <v>1047</v>
      </c>
      <c r="E57">
        <f t="shared" si="0"/>
        <v>8275</v>
      </c>
      <c r="F57">
        <f t="shared" si="1"/>
        <v>2760.6138900372057</v>
      </c>
      <c r="G57">
        <v>82925</v>
      </c>
      <c r="H57">
        <v>23403</v>
      </c>
      <c r="I57">
        <f t="shared" si="2"/>
        <v>0.3336089293096321</v>
      </c>
      <c r="J57">
        <v>1816</v>
      </c>
      <c r="K57">
        <v>57</v>
      </c>
      <c r="L57">
        <v>211</v>
      </c>
      <c r="M57">
        <v>2415</v>
      </c>
      <c r="N57">
        <f t="shared" si="3"/>
        <v>19.01570897064903</v>
      </c>
      <c r="O57">
        <f t="shared" si="4"/>
        <v>70.391484084332376</v>
      </c>
      <c r="P57">
        <f t="shared" si="5"/>
        <v>805.66556428276147</v>
      </c>
      <c r="R57">
        <f>(G57-H57-J57-K57-L57-M57)</f>
        <v>55023</v>
      </c>
      <c r="S57">
        <f>(G57-H57-N57-O57-P57-F57-J57)</f>
        <v>54050.313352625053</v>
      </c>
      <c r="T57">
        <f t="shared" si="6"/>
        <v>1.0179959483496261</v>
      </c>
    </row>
    <row r="58" spans="1:20" x14ac:dyDescent="0.3">
      <c r="A58" t="s">
        <v>56</v>
      </c>
      <c r="B58">
        <v>58058</v>
      </c>
      <c r="C58">
        <v>6640</v>
      </c>
      <c r="D58">
        <v>0</v>
      </c>
      <c r="E58">
        <f t="shared" si="0"/>
        <v>6640</v>
      </c>
      <c r="F58">
        <f t="shared" si="1"/>
        <v>2058.7453925384957</v>
      </c>
      <c r="G58">
        <v>70174</v>
      </c>
      <c r="H58">
        <v>18001</v>
      </c>
      <c r="I58">
        <f t="shared" si="2"/>
        <v>0.31005201694856865</v>
      </c>
      <c r="J58">
        <v>759</v>
      </c>
      <c r="K58">
        <v>0</v>
      </c>
      <c r="L58">
        <v>2592</v>
      </c>
      <c r="M58">
        <v>2125</v>
      </c>
      <c r="N58">
        <f t="shared" si="3"/>
        <v>0</v>
      </c>
      <c r="O58">
        <f t="shared" si="4"/>
        <v>803.65482793068998</v>
      </c>
      <c r="P58">
        <f t="shared" si="5"/>
        <v>658.86053601570836</v>
      </c>
      <c r="R58">
        <f>(G58-H58-J58-K58-L58-M58)</f>
        <v>46697</v>
      </c>
      <c r="S58">
        <f>(G58-H58-N58-O58-P58-F58-J58)</f>
        <v>47892.739243515105</v>
      </c>
      <c r="T58">
        <f t="shared" si="6"/>
        <v>0.97503297446748127</v>
      </c>
    </row>
    <row r="59" spans="1:20" x14ac:dyDescent="0.3">
      <c r="A59" t="s">
        <v>57</v>
      </c>
      <c r="B59">
        <v>39138</v>
      </c>
      <c r="C59">
        <v>3299</v>
      </c>
      <c r="D59">
        <v>631</v>
      </c>
      <c r="E59">
        <f t="shared" si="0"/>
        <v>3930</v>
      </c>
      <c r="F59">
        <f t="shared" si="1"/>
        <v>946.80285144871982</v>
      </c>
      <c r="G59">
        <v>45762</v>
      </c>
      <c r="H59">
        <v>9429</v>
      </c>
      <c r="I59">
        <f t="shared" si="2"/>
        <v>0.24091675609382185</v>
      </c>
      <c r="J59">
        <v>643</v>
      </c>
      <c r="K59">
        <v>392</v>
      </c>
      <c r="L59">
        <v>446</v>
      </c>
      <c r="M59">
        <v>1213</v>
      </c>
      <c r="N59">
        <f t="shared" si="3"/>
        <v>94.439368388778163</v>
      </c>
      <c r="O59">
        <f t="shared" si="4"/>
        <v>107.44887321784455</v>
      </c>
      <c r="P59">
        <f t="shared" si="5"/>
        <v>292.23202514180588</v>
      </c>
      <c r="R59">
        <f>(G59-H59-J59-K59-L59-M59)</f>
        <v>33639</v>
      </c>
      <c r="S59">
        <f>(G59-H59-N59-O59-P59-F59-J59)</f>
        <v>34249.076881802852</v>
      </c>
      <c r="T59">
        <f t="shared" si="6"/>
        <v>0.98218705619692204</v>
      </c>
    </row>
    <row r="60" spans="1:20" x14ac:dyDescent="0.3">
      <c r="A60" t="s">
        <v>58</v>
      </c>
      <c r="B60">
        <v>18533</v>
      </c>
      <c r="C60">
        <v>4771</v>
      </c>
      <c r="D60">
        <v>411</v>
      </c>
      <c r="E60">
        <f t="shared" si="0"/>
        <v>5182</v>
      </c>
      <c r="F60">
        <f t="shared" si="1"/>
        <v>480.92807424593968</v>
      </c>
      <c r="G60">
        <v>27064</v>
      </c>
      <c r="H60">
        <v>1720</v>
      </c>
      <c r="I60">
        <f t="shared" si="2"/>
        <v>9.2807424593967514E-2</v>
      </c>
      <c r="J60">
        <v>212</v>
      </c>
      <c r="K60">
        <v>360</v>
      </c>
      <c r="L60">
        <v>2077</v>
      </c>
      <c r="M60">
        <v>700</v>
      </c>
      <c r="N60">
        <f t="shared" si="3"/>
        <v>33.410672853828302</v>
      </c>
      <c r="O60">
        <f t="shared" si="4"/>
        <v>192.76102088167053</v>
      </c>
      <c r="P60">
        <f t="shared" si="5"/>
        <v>64.965197215777266</v>
      </c>
      <c r="R60">
        <f>(G60-H60-J60-K60-L60-M60)</f>
        <v>21995</v>
      </c>
      <c r="S60">
        <f>(G60-H60-N60-O60-P60-F60-J60)</f>
        <v>24359.935034802784</v>
      </c>
      <c r="T60">
        <f t="shared" si="6"/>
        <v>0.90291702209287394</v>
      </c>
    </row>
    <row r="61" spans="1:20" x14ac:dyDescent="0.3">
      <c r="A61" t="s">
        <v>59</v>
      </c>
      <c r="B61">
        <v>60530</v>
      </c>
      <c r="C61">
        <v>37868</v>
      </c>
      <c r="D61">
        <v>1069</v>
      </c>
      <c r="E61">
        <f t="shared" si="0"/>
        <v>38937</v>
      </c>
      <c r="F61">
        <f t="shared" si="1"/>
        <v>8363.1246819758799</v>
      </c>
      <c r="G61">
        <v>124353</v>
      </c>
      <c r="H61">
        <v>13001</v>
      </c>
      <c r="I61">
        <f t="shared" si="2"/>
        <v>0.21478605650090865</v>
      </c>
      <c r="J61">
        <v>407</v>
      </c>
      <c r="K61">
        <v>3906</v>
      </c>
      <c r="L61">
        <v>18676</v>
      </c>
      <c r="M61">
        <v>1897</v>
      </c>
      <c r="N61">
        <f t="shared" si="3"/>
        <v>838.95433669254919</v>
      </c>
      <c r="O61">
        <f t="shared" si="4"/>
        <v>4011.3443912109701</v>
      </c>
      <c r="P61">
        <f t="shared" si="5"/>
        <v>407.44914918222372</v>
      </c>
      <c r="R61">
        <f>(G61-H61-J61-K61-L61-M61)</f>
        <v>86466</v>
      </c>
      <c r="S61">
        <f>(G61-H61-N61-O61-P61-F61-J61)</f>
        <v>97324.127440938377</v>
      </c>
      <c r="T61">
        <f t="shared" si="6"/>
        <v>0.88843334405923458</v>
      </c>
    </row>
    <row r="62" spans="1:20" x14ac:dyDescent="0.3">
      <c r="A62" t="s">
        <v>60</v>
      </c>
      <c r="B62">
        <v>115216</v>
      </c>
      <c r="C62">
        <v>41382</v>
      </c>
      <c r="D62">
        <v>1784</v>
      </c>
      <c r="E62">
        <f t="shared" si="0"/>
        <v>43166</v>
      </c>
      <c r="F62">
        <f t="shared" si="1"/>
        <v>13198.644407026801</v>
      </c>
      <c r="G62">
        <v>182791</v>
      </c>
      <c r="H62">
        <v>35229</v>
      </c>
      <c r="I62">
        <f t="shared" si="2"/>
        <v>0.30576482432995417</v>
      </c>
      <c r="J62">
        <v>1220</v>
      </c>
      <c r="K62">
        <v>0</v>
      </c>
      <c r="L62">
        <v>22573</v>
      </c>
      <c r="M62">
        <v>616</v>
      </c>
      <c r="N62">
        <f t="shared" si="3"/>
        <v>0</v>
      </c>
      <c r="O62">
        <f t="shared" si="4"/>
        <v>6902.0293796000551</v>
      </c>
      <c r="P62">
        <f t="shared" si="5"/>
        <v>188.35113178725177</v>
      </c>
      <c r="R62">
        <f>(G62-H62-J62-K62-L62-M62)</f>
        <v>123153</v>
      </c>
      <c r="S62">
        <f>(G62-H62-N62-O62-P62-F62-J62)</f>
        <v>126052.97508158589</v>
      </c>
      <c r="T62">
        <f t="shared" si="6"/>
        <v>0.97699399732764003</v>
      </c>
    </row>
    <row r="63" spans="1:20" x14ac:dyDescent="0.3">
      <c r="A63" t="s">
        <v>61</v>
      </c>
      <c r="B63">
        <v>38143</v>
      </c>
      <c r="C63">
        <v>6037</v>
      </c>
      <c r="D63">
        <v>701</v>
      </c>
      <c r="E63">
        <f t="shared" si="0"/>
        <v>6738</v>
      </c>
      <c r="F63">
        <f t="shared" si="1"/>
        <v>1419.2143250399811</v>
      </c>
      <c r="G63">
        <v>50240</v>
      </c>
      <c r="H63">
        <v>8034</v>
      </c>
      <c r="I63">
        <f t="shared" si="2"/>
        <v>0.21062842461264189</v>
      </c>
      <c r="J63">
        <v>878</v>
      </c>
      <c r="K63">
        <v>1005</v>
      </c>
      <c r="L63">
        <v>2081</v>
      </c>
      <c r="M63">
        <v>1395</v>
      </c>
      <c r="N63">
        <f t="shared" si="3"/>
        <v>211.6815667357051</v>
      </c>
      <c r="O63">
        <f t="shared" si="4"/>
        <v>438.31775161890778</v>
      </c>
      <c r="P63">
        <f t="shared" si="5"/>
        <v>293.82665233463541</v>
      </c>
      <c r="R63">
        <f>(G63-H63-J63-K63-L63-M63)</f>
        <v>36847</v>
      </c>
      <c r="S63">
        <f>(G63-H63-N63-O63-P63-F63-J63)</f>
        <v>38964.959704270768</v>
      </c>
      <c r="T63">
        <f t="shared" si="6"/>
        <v>0.94564450418157042</v>
      </c>
    </row>
    <row r="64" spans="1:20" x14ac:dyDescent="0.3">
      <c r="A64" t="s">
        <v>62</v>
      </c>
      <c r="B64">
        <v>95230</v>
      </c>
      <c r="C64">
        <v>13020</v>
      </c>
      <c r="D64">
        <v>1689</v>
      </c>
      <c r="E64">
        <f t="shared" si="0"/>
        <v>14709</v>
      </c>
      <c r="F64">
        <f t="shared" si="1"/>
        <v>1612.3831880709861</v>
      </c>
      <c r="G64">
        <v>119172</v>
      </c>
      <c r="H64">
        <v>10439</v>
      </c>
      <c r="I64">
        <f t="shared" si="2"/>
        <v>0.10961881759949596</v>
      </c>
      <c r="J64">
        <v>1208</v>
      </c>
      <c r="K64">
        <v>1695</v>
      </c>
      <c r="L64">
        <v>3434</v>
      </c>
      <c r="M64">
        <v>2896</v>
      </c>
      <c r="N64">
        <f t="shared" si="3"/>
        <v>185.80389583114564</v>
      </c>
      <c r="O64">
        <f t="shared" si="4"/>
        <v>376.43101963666913</v>
      </c>
      <c r="P64">
        <f t="shared" si="5"/>
        <v>317.4560957681403</v>
      </c>
      <c r="R64">
        <f>(G64-H64-J64-K64-L64-M64)</f>
        <v>99500</v>
      </c>
      <c r="S64">
        <f>(G64-H64-N64-O64-P64-F64-J64)</f>
        <v>105032.92580069305</v>
      </c>
      <c r="T64">
        <f t="shared" si="6"/>
        <v>0.94732198728623307</v>
      </c>
    </row>
    <row r="65" spans="1:20" x14ac:dyDescent="0.3">
      <c r="A65" t="s">
        <v>63</v>
      </c>
      <c r="B65">
        <v>12817</v>
      </c>
      <c r="C65">
        <v>2925</v>
      </c>
      <c r="D65">
        <v>549</v>
      </c>
      <c r="E65">
        <f t="shared" si="0"/>
        <v>3474</v>
      </c>
      <c r="F65">
        <f t="shared" si="1"/>
        <v>59.088086135601152</v>
      </c>
      <c r="G65">
        <v>17735</v>
      </c>
      <c r="H65">
        <v>218</v>
      </c>
      <c r="I65">
        <f t="shared" si="2"/>
        <v>1.7008660372942186E-2</v>
      </c>
      <c r="J65">
        <v>7</v>
      </c>
      <c r="K65">
        <v>0</v>
      </c>
      <c r="L65">
        <v>1013</v>
      </c>
      <c r="M65">
        <v>424</v>
      </c>
      <c r="N65">
        <f t="shared" si="3"/>
        <v>0</v>
      </c>
      <c r="O65">
        <f t="shared" si="4"/>
        <v>17.229772957790434</v>
      </c>
      <c r="P65">
        <f t="shared" si="5"/>
        <v>7.2116719981274873</v>
      </c>
      <c r="R65">
        <f>(G65-H65-J65-K65-L65-M65)</f>
        <v>16073</v>
      </c>
      <c r="S65">
        <f>(G65-H65-N65-O65-P65-F65-J65)</f>
        <v>17426.470468908479</v>
      </c>
      <c r="T65">
        <f t="shared" si="6"/>
        <v>0.92233249576709864</v>
      </c>
    </row>
    <row r="66" spans="1:20" x14ac:dyDescent="0.3">
      <c r="A66" t="s">
        <v>64</v>
      </c>
      <c r="B66">
        <v>20423</v>
      </c>
      <c r="C66">
        <v>4577</v>
      </c>
      <c r="D66">
        <v>433</v>
      </c>
      <c r="E66">
        <f t="shared" si="0"/>
        <v>5010</v>
      </c>
      <c r="F66">
        <f t="shared" si="1"/>
        <v>64.516966165597609</v>
      </c>
      <c r="G66">
        <v>28481</v>
      </c>
      <c r="H66">
        <v>263</v>
      </c>
      <c r="I66">
        <f t="shared" si="2"/>
        <v>1.2877637957205111E-2</v>
      </c>
      <c r="J66">
        <v>20</v>
      </c>
      <c r="K66">
        <v>0</v>
      </c>
      <c r="L66">
        <v>2325</v>
      </c>
      <c r="M66">
        <v>703</v>
      </c>
      <c r="N66">
        <f t="shared" si="3"/>
        <v>0</v>
      </c>
      <c r="O66">
        <f t="shared" si="4"/>
        <v>29.940508250501882</v>
      </c>
      <c r="P66">
        <f t="shared" si="5"/>
        <v>9.0529794839151929</v>
      </c>
      <c r="R66">
        <f>(G66-H66-J66-K66-L66-M66)</f>
        <v>25170</v>
      </c>
      <c r="S66">
        <f>(G66-H66-N66-O66-P66-F66-J66)</f>
        <v>28094.489546099983</v>
      </c>
      <c r="T66">
        <f t="shared" si="6"/>
        <v>0.89590522578097687</v>
      </c>
    </row>
    <row r="67" spans="1:20" x14ac:dyDescent="0.3">
      <c r="A67" t="s">
        <v>65</v>
      </c>
      <c r="B67">
        <v>55039</v>
      </c>
      <c r="C67">
        <v>17104</v>
      </c>
      <c r="D67">
        <v>1305</v>
      </c>
      <c r="E67">
        <f t="shared" ref="E67:E129" si="7">D67+C67</f>
        <v>18409</v>
      </c>
      <c r="F67">
        <f t="shared" ref="F67:F129" si="8">E67*$I67</f>
        <v>2070.7156561710785</v>
      </c>
      <c r="G67">
        <v>80701</v>
      </c>
      <c r="H67">
        <v>6191</v>
      </c>
      <c r="I67">
        <f t="shared" ref="I67:I129" si="9">(H67/B67)</f>
        <v>0.11248387507040462</v>
      </c>
      <c r="J67">
        <v>516</v>
      </c>
      <c r="K67">
        <v>446</v>
      </c>
      <c r="L67">
        <v>4581</v>
      </c>
      <c r="M67">
        <v>1710</v>
      </c>
      <c r="N67">
        <f t="shared" ref="N67:N129" si="10">K67*$I67</f>
        <v>50.167808281400461</v>
      </c>
      <c r="O67">
        <f t="shared" ref="O67:O129" si="11">L67*$I67</f>
        <v>515.28863169752356</v>
      </c>
      <c r="P67">
        <f t="shared" ref="P67:P129" si="12">M67*$I67</f>
        <v>192.3474263703919</v>
      </c>
      <c r="R67">
        <f>(G67-H67-J67-K67-L67-M67)</f>
        <v>67257</v>
      </c>
      <c r="S67">
        <f>(G67-H67-N67-O67-P67-F67-J67)</f>
        <v>71165.480477479607</v>
      </c>
      <c r="T67">
        <f t="shared" ref="T67:T129" si="13">R67/S67</f>
        <v>0.94507898420335334</v>
      </c>
    </row>
    <row r="68" spans="1:20" x14ac:dyDescent="0.3">
      <c r="A68" t="s">
        <v>66</v>
      </c>
      <c r="B68">
        <v>20501</v>
      </c>
      <c r="C68">
        <v>36</v>
      </c>
      <c r="D68">
        <v>457</v>
      </c>
      <c r="E68">
        <f t="shared" si="7"/>
        <v>493</v>
      </c>
      <c r="F68">
        <f t="shared" si="8"/>
        <v>22.652846202624261</v>
      </c>
      <c r="G68">
        <v>21249</v>
      </c>
      <c r="H68">
        <v>942</v>
      </c>
      <c r="I68">
        <f t="shared" si="9"/>
        <v>4.5948978098629335E-2</v>
      </c>
      <c r="J68">
        <v>38</v>
      </c>
      <c r="K68">
        <v>0</v>
      </c>
      <c r="L68">
        <v>0</v>
      </c>
      <c r="M68">
        <v>217</v>
      </c>
      <c r="N68">
        <f t="shared" si="10"/>
        <v>0</v>
      </c>
      <c r="O68">
        <f t="shared" si="11"/>
        <v>0</v>
      </c>
      <c r="P68">
        <f t="shared" si="12"/>
        <v>9.9709282474025649</v>
      </c>
      <c r="R68">
        <f>(G68-H68-J68-K68-L68-M68)</f>
        <v>20052</v>
      </c>
      <c r="S68">
        <f>(G68-H68-N68-O68-P68-F68-J68)</f>
        <v>20236.376225549971</v>
      </c>
      <c r="T68">
        <f t="shared" si="13"/>
        <v>0.99088887143157667</v>
      </c>
    </row>
    <row r="69" spans="1:20" x14ac:dyDescent="0.3">
      <c r="A69" t="s">
        <v>67</v>
      </c>
      <c r="B69">
        <v>141316</v>
      </c>
      <c r="C69">
        <v>10943</v>
      </c>
      <c r="D69">
        <v>2767</v>
      </c>
      <c r="E69">
        <f t="shared" si="7"/>
        <v>13710</v>
      </c>
      <c r="F69">
        <f t="shared" si="8"/>
        <v>1394.6138441506978</v>
      </c>
      <c r="G69">
        <v>161521</v>
      </c>
      <c r="H69">
        <v>14375</v>
      </c>
      <c r="I69">
        <f t="shared" si="9"/>
        <v>0.10172238104673215</v>
      </c>
      <c r="J69">
        <v>929</v>
      </c>
      <c r="K69">
        <v>284</v>
      </c>
      <c r="L69">
        <v>1902</v>
      </c>
      <c r="M69">
        <v>3380</v>
      </c>
      <c r="N69">
        <f t="shared" si="10"/>
        <v>28.889156217271928</v>
      </c>
      <c r="O69">
        <f t="shared" si="11"/>
        <v>193.47596875088453</v>
      </c>
      <c r="P69">
        <f t="shared" si="12"/>
        <v>343.82164793795465</v>
      </c>
      <c r="R69">
        <f>(G69-H69-J69-K69-L69-M69)</f>
        <v>140651</v>
      </c>
      <c r="S69">
        <f>(G69-H69-N69-O69-P69-F69-J69)</f>
        <v>144256.19938294316</v>
      </c>
      <c r="T69">
        <f t="shared" si="13"/>
        <v>0.97500835736443614</v>
      </c>
    </row>
    <row r="70" spans="1:20" x14ac:dyDescent="0.3">
      <c r="A70" t="s">
        <v>68</v>
      </c>
      <c r="B70">
        <v>76891</v>
      </c>
      <c r="C70">
        <v>10725</v>
      </c>
      <c r="D70">
        <v>1079</v>
      </c>
      <c r="E70">
        <f t="shared" si="7"/>
        <v>11804</v>
      </c>
      <c r="F70">
        <f t="shared" si="8"/>
        <v>2515.6669571211196</v>
      </c>
      <c r="G70">
        <v>92367</v>
      </c>
      <c r="H70">
        <v>16387</v>
      </c>
      <c r="I70">
        <f t="shared" si="9"/>
        <v>0.21311987098620125</v>
      </c>
      <c r="J70">
        <v>320</v>
      </c>
      <c r="K70">
        <v>137</v>
      </c>
      <c r="L70">
        <v>1199</v>
      </c>
      <c r="M70">
        <v>2016</v>
      </c>
      <c r="N70">
        <f t="shared" si="10"/>
        <v>29.197422325109571</v>
      </c>
      <c r="O70">
        <f t="shared" si="11"/>
        <v>255.5307253124553</v>
      </c>
      <c r="P70">
        <f t="shared" si="12"/>
        <v>429.64965990818172</v>
      </c>
      <c r="R70">
        <f>(G70-H70-J70-K70-L70-M70)</f>
        <v>72308</v>
      </c>
      <c r="S70">
        <f>(G70-H70-N70-O70-P70-F70-J70)</f>
        <v>72429.955235333124</v>
      </c>
      <c r="T70">
        <f t="shared" si="13"/>
        <v>0.99831623207639886</v>
      </c>
    </row>
    <row r="71" spans="1:20" x14ac:dyDescent="0.3">
      <c r="A71" t="s">
        <v>69</v>
      </c>
      <c r="B71">
        <v>7323</v>
      </c>
      <c r="C71">
        <v>1820</v>
      </c>
      <c r="D71">
        <v>146</v>
      </c>
      <c r="E71">
        <f t="shared" si="7"/>
        <v>1966</v>
      </c>
      <c r="F71">
        <f t="shared" si="8"/>
        <v>93.964222313259597</v>
      </c>
      <c r="G71">
        <v>9590</v>
      </c>
      <c r="H71">
        <v>350</v>
      </c>
      <c r="I71">
        <f t="shared" si="9"/>
        <v>4.7794619691383315E-2</v>
      </c>
      <c r="J71">
        <v>0</v>
      </c>
      <c r="K71">
        <v>39</v>
      </c>
      <c r="L71">
        <v>62</v>
      </c>
      <c r="M71">
        <v>200</v>
      </c>
      <c r="N71">
        <f t="shared" si="10"/>
        <v>1.8639901679639492</v>
      </c>
      <c r="O71">
        <f t="shared" si="11"/>
        <v>2.9632664208657657</v>
      </c>
      <c r="P71">
        <f t="shared" si="12"/>
        <v>9.5589239382766635</v>
      </c>
      <c r="R71">
        <f>(G71-H71-J71-K71-L71-M71)</f>
        <v>8939</v>
      </c>
      <c r="S71">
        <f>(G71-H71-N71-O71-P71-F71-J71)</f>
        <v>9131.6495971596341</v>
      </c>
      <c r="T71">
        <f t="shared" si="13"/>
        <v>0.97890308918340918</v>
      </c>
    </row>
    <row r="72" spans="1:20" x14ac:dyDescent="0.3">
      <c r="A72" t="s">
        <v>70</v>
      </c>
      <c r="B72">
        <v>117243</v>
      </c>
      <c r="C72">
        <v>26407</v>
      </c>
      <c r="D72">
        <v>2048</v>
      </c>
      <c r="E72">
        <f t="shared" si="7"/>
        <v>28455</v>
      </c>
      <c r="F72">
        <f t="shared" si="8"/>
        <v>3347.8183772165503</v>
      </c>
      <c r="G72">
        <v>159486</v>
      </c>
      <c r="H72">
        <v>13794</v>
      </c>
      <c r="I72">
        <f t="shared" si="9"/>
        <v>0.11765307950154806</v>
      </c>
      <c r="J72">
        <v>1720</v>
      </c>
      <c r="K72">
        <v>2254</v>
      </c>
      <c r="L72">
        <v>5885</v>
      </c>
      <c r="M72">
        <v>3929</v>
      </c>
      <c r="N72">
        <f t="shared" si="10"/>
        <v>265.19004119648935</v>
      </c>
      <c r="O72">
        <f t="shared" si="11"/>
        <v>692.38837286661033</v>
      </c>
      <c r="P72">
        <f t="shared" si="12"/>
        <v>462.25894936158232</v>
      </c>
      <c r="R72">
        <f>(G72-H72-J72-K72-L72-M72)</f>
        <v>131904</v>
      </c>
      <c r="S72">
        <f>(G72-H72-N72-O72-P72-F72-J72)</f>
        <v>139204.34425935874</v>
      </c>
      <c r="T72">
        <f t="shared" si="13"/>
        <v>0.94755663482917529</v>
      </c>
    </row>
    <row r="73" spans="1:20" x14ac:dyDescent="0.3">
      <c r="A73" t="s">
        <v>71</v>
      </c>
      <c r="B73">
        <v>34590</v>
      </c>
      <c r="C73">
        <v>3071</v>
      </c>
      <c r="D73">
        <v>403</v>
      </c>
      <c r="E73">
        <f t="shared" si="7"/>
        <v>3474</v>
      </c>
      <c r="F73">
        <f t="shared" si="8"/>
        <v>2672.3385949696444</v>
      </c>
      <c r="G73">
        <v>40706</v>
      </c>
      <c r="H73">
        <v>26608</v>
      </c>
      <c r="I73">
        <f t="shared" si="9"/>
        <v>0.76923966464296034</v>
      </c>
      <c r="J73">
        <v>571</v>
      </c>
      <c r="K73">
        <v>87</v>
      </c>
      <c r="L73">
        <v>157</v>
      </c>
      <c r="M73">
        <v>1827</v>
      </c>
      <c r="N73">
        <f t="shared" si="10"/>
        <v>66.923850823937556</v>
      </c>
      <c r="O73">
        <f t="shared" si="11"/>
        <v>120.77062734894477</v>
      </c>
      <c r="P73">
        <f t="shared" si="12"/>
        <v>1405.4008673026885</v>
      </c>
      <c r="R73">
        <f>(G73-H73-J73-K73-L73-M73)</f>
        <v>11456</v>
      </c>
      <c r="S73">
        <f>(G73-H73-N73-O73-P73-F73-J73)</f>
        <v>9261.5660595547852</v>
      </c>
      <c r="T73">
        <f t="shared" si="13"/>
        <v>1.2369398356967185</v>
      </c>
    </row>
    <row r="74" spans="1:20" x14ac:dyDescent="0.3">
      <c r="A74" t="s">
        <v>72</v>
      </c>
      <c r="B74">
        <v>38079</v>
      </c>
      <c r="C74">
        <v>16628</v>
      </c>
      <c r="D74">
        <v>901</v>
      </c>
      <c r="E74">
        <f t="shared" si="7"/>
        <v>17529</v>
      </c>
      <c r="F74">
        <f t="shared" si="8"/>
        <v>5887.652249271252</v>
      </c>
      <c r="G74">
        <v>65241</v>
      </c>
      <c r="H74">
        <v>12790</v>
      </c>
      <c r="I74">
        <f t="shared" si="9"/>
        <v>0.33588066913521891</v>
      </c>
      <c r="J74">
        <v>700</v>
      </c>
      <c r="K74">
        <v>2121</v>
      </c>
      <c r="L74">
        <v>3759</v>
      </c>
      <c r="M74">
        <v>3053</v>
      </c>
      <c r="N74">
        <f t="shared" si="10"/>
        <v>712.40289923579928</v>
      </c>
      <c r="O74">
        <f t="shared" si="11"/>
        <v>1262.5754352792878</v>
      </c>
      <c r="P74">
        <f t="shared" si="12"/>
        <v>1025.4436828698233</v>
      </c>
      <c r="R74">
        <f>(G74-H74-J74-K74-L74-M74)</f>
        <v>42818</v>
      </c>
      <c r="S74">
        <f>(G74-H74-N74-O74-P74-F74-J74)</f>
        <v>42862.925733343836</v>
      </c>
      <c r="T74">
        <f t="shared" si="13"/>
        <v>0.99895187431620214</v>
      </c>
    </row>
    <row r="75" spans="1:20" x14ac:dyDescent="0.3">
      <c r="A75" t="s">
        <v>73</v>
      </c>
      <c r="B75">
        <v>83685</v>
      </c>
      <c r="C75">
        <v>27013</v>
      </c>
      <c r="D75">
        <v>2678</v>
      </c>
      <c r="E75">
        <f t="shared" si="7"/>
        <v>29691</v>
      </c>
      <c r="F75">
        <f t="shared" si="8"/>
        <v>10065.882308657465</v>
      </c>
      <c r="G75">
        <v>132152</v>
      </c>
      <c r="H75">
        <v>28371</v>
      </c>
      <c r="I75">
        <f t="shared" si="9"/>
        <v>0.33902132998745294</v>
      </c>
      <c r="J75">
        <v>1621</v>
      </c>
      <c r="K75">
        <v>5225</v>
      </c>
      <c r="L75">
        <v>9203</v>
      </c>
      <c r="M75">
        <v>2727</v>
      </c>
      <c r="N75">
        <f t="shared" si="10"/>
        <v>1771.3864491844415</v>
      </c>
      <c r="O75">
        <f t="shared" si="11"/>
        <v>3120.0132998745294</v>
      </c>
      <c r="P75">
        <f t="shared" si="12"/>
        <v>924.51116687578417</v>
      </c>
      <c r="R75">
        <f>(G75-H75-J75-K75-L75-M75)</f>
        <v>85005</v>
      </c>
      <c r="S75">
        <f>(G75-H75-N75-O75-P75-F75-J75)</f>
        <v>86278.206775407773</v>
      </c>
      <c r="T75">
        <f t="shared" si="13"/>
        <v>0.98524300836801026</v>
      </c>
    </row>
    <row r="76" spans="1:20" x14ac:dyDescent="0.3">
      <c r="A76" t="s">
        <v>74</v>
      </c>
      <c r="B76">
        <v>25073</v>
      </c>
      <c r="C76">
        <v>8859</v>
      </c>
      <c r="D76">
        <v>468</v>
      </c>
      <c r="E76">
        <f t="shared" si="7"/>
        <v>9327</v>
      </c>
      <c r="F76">
        <f t="shared" si="8"/>
        <v>5274.4997806405299</v>
      </c>
      <c r="G76">
        <v>38048</v>
      </c>
      <c r="H76">
        <v>14179</v>
      </c>
      <c r="I76">
        <f t="shared" si="9"/>
        <v>0.56550871455350382</v>
      </c>
      <c r="J76">
        <v>987</v>
      </c>
      <c r="K76">
        <v>472</v>
      </c>
      <c r="L76">
        <v>1002</v>
      </c>
      <c r="M76">
        <v>1187</v>
      </c>
      <c r="N76">
        <f t="shared" si="10"/>
        <v>266.92011326925382</v>
      </c>
      <c r="O76">
        <f t="shared" si="11"/>
        <v>566.63973198261078</v>
      </c>
      <c r="P76">
        <f t="shared" si="12"/>
        <v>671.25884417500902</v>
      </c>
      <c r="R76">
        <f>(G76-H76-J76-K76-L76-M76)</f>
        <v>20221</v>
      </c>
      <c r="S76">
        <f>(G76-H76-N76-O76-P76-F76-J76)</f>
        <v>16102.681529932597</v>
      </c>
      <c r="T76">
        <f t="shared" si="13"/>
        <v>1.2557535813157599</v>
      </c>
    </row>
    <row r="77" spans="1:20" x14ac:dyDescent="0.3">
      <c r="A77" t="s">
        <v>75</v>
      </c>
      <c r="B77">
        <v>84389</v>
      </c>
      <c r="C77">
        <v>14403</v>
      </c>
      <c r="D77">
        <v>1222</v>
      </c>
      <c r="E77">
        <f t="shared" si="7"/>
        <v>15625</v>
      </c>
      <c r="F77">
        <f t="shared" si="8"/>
        <v>4420.377655855621</v>
      </c>
      <c r="G77">
        <v>110947</v>
      </c>
      <c r="H77">
        <v>23874</v>
      </c>
      <c r="I77">
        <f t="shared" si="9"/>
        <v>0.28290416997475976</v>
      </c>
      <c r="J77">
        <v>2859</v>
      </c>
      <c r="K77">
        <v>1521</v>
      </c>
      <c r="L77">
        <v>3277</v>
      </c>
      <c r="M77">
        <v>3276</v>
      </c>
      <c r="N77">
        <f t="shared" si="10"/>
        <v>430.29724253160958</v>
      </c>
      <c r="O77">
        <f t="shared" si="11"/>
        <v>927.07696500728775</v>
      </c>
      <c r="P77">
        <f t="shared" si="12"/>
        <v>926.79406083731294</v>
      </c>
      <c r="R77">
        <f>(G77-H77-J77-K77-L77-M77)</f>
        <v>76140</v>
      </c>
      <c r="S77">
        <f>(G77-H77-N77-O77-P77-F77-J77)</f>
        <v>77509.454075768153</v>
      </c>
      <c r="T77">
        <f t="shared" si="13"/>
        <v>0.98233178014091715</v>
      </c>
    </row>
    <row r="78" spans="1:20" x14ac:dyDescent="0.3">
      <c r="A78" t="s">
        <v>76</v>
      </c>
      <c r="B78">
        <v>24668</v>
      </c>
      <c r="C78">
        <v>18699</v>
      </c>
      <c r="D78">
        <v>667</v>
      </c>
      <c r="E78">
        <f t="shared" si="7"/>
        <v>19366</v>
      </c>
      <c r="F78">
        <f t="shared" si="8"/>
        <v>2682.5694016539646</v>
      </c>
      <c r="G78">
        <v>54399</v>
      </c>
      <c r="H78">
        <v>3417</v>
      </c>
      <c r="I78">
        <f t="shared" si="9"/>
        <v>0.13851953948435219</v>
      </c>
      <c r="J78">
        <v>542</v>
      </c>
      <c r="K78">
        <v>1978</v>
      </c>
      <c r="L78">
        <v>6929</v>
      </c>
      <c r="M78">
        <v>916</v>
      </c>
      <c r="N78">
        <f t="shared" si="10"/>
        <v>273.99164910004862</v>
      </c>
      <c r="O78">
        <f t="shared" si="11"/>
        <v>959.80188908707635</v>
      </c>
      <c r="P78">
        <f t="shared" si="12"/>
        <v>126.88389816766662</v>
      </c>
      <c r="R78">
        <f>(G78-H78-J78-K78-L78-M78)</f>
        <v>40617</v>
      </c>
      <c r="S78">
        <f>(G78-H78-N78-O78-P78-F78-J78)</f>
        <v>46396.753161991248</v>
      </c>
      <c r="T78">
        <f t="shared" si="13"/>
        <v>0.87542763732169759</v>
      </c>
    </row>
    <row r="79" spans="1:20" x14ac:dyDescent="0.3">
      <c r="A79" t="s">
        <v>77</v>
      </c>
      <c r="B79">
        <v>35139</v>
      </c>
      <c r="C79">
        <v>7876</v>
      </c>
      <c r="D79">
        <v>575</v>
      </c>
      <c r="E79">
        <f t="shared" si="7"/>
        <v>8451</v>
      </c>
      <c r="F79">
        <f t="shared" si="8"/>
        <v>557.48365064458301</v>
      </c>
      <c r="G79">
        <v>46305</v>
      </c>
      <c r="H79">
        <v>2318</v>
      </c>
      <c r="I79">
        <f t="shared" si="9"/>
        <v>6.5966589828964972E-2</v>
      </c>
      <c r="J79">
        <v>179</v>
      </c>
      <c r="K79">
        <v>65</v>
      </c>
      <c r="L79">
        <v>1544</v>
      </c>
      <c r="M79">
        <v>927</v>
      </c>
      <c r="N79">
        <f t="shared" si="10"/>
        <v>4.287828338882723</v>
      </c>
      <c r="O79">
        <f t="shared" si="11"/>
        <v>101.85241469592192</v>
      </c>
      <c r="P79">
        <f t="shared" si="12"/>
        <v>61.151028771450527</v>
      </c>
      <c r="R79">
        <f>(G79-H79-J79-K79-L79-M79)</f>
        <v>41272</v>
      </c>
      <c r="S79">
        <f>(G79-H79-N79-O79-P79-F79-J79)</f>
        <v>43083.225077549156</v>
      </c>
      <c r="T79">
        <f t="shared" si="13"/>
        <v>0.95795985388073945</v>
      </c>
    </row>
    <row r="80" spans="1:20" x14ac:dyDescent="0.3">
      <c r="A80" t="s">
        <v>78</v>
      </c>
      <c r="B80">
        <v>25809</v>
      </c>
      <c r="C80">
        <v>3119</v>
      </c>
      <c r="D80">
        <v>266</v>
      </c>
      <c r="E80">
        <f t="shared" si="7"/>
        <v>3385</v>
      </c>
      <c r="F80">
        <f t="shared" si="8"/>
        <v>478.456352435197</v>
      </c>
      <c r="G80">
        <v>29966</v>
      </c>
      <c r="H80">
        <v>3648</v>
      </c>
      <c r="I80">
        <f t="shared" si="9"/>
        <v>0.14134604207834475</v>
      </c>
      <c r="J80">
        <v>159</v>
      </c>
      <c r="K80">
        <v>70</v>
      </c>
      <c r="L80">
        <v>1</v>
      </c>
      <c r="M80">
        <v>542</v>
      </c>
      <c r="N80">
        <f t="shared" si="10"/>
        <v>9.8942229454841328</v>
      </c>
      <c r="O80">
        <f t="shared" si="11"/>
        <v>0.14134604207834475</v>
      </c>
      <c r="P80">
        <f t="shared" si="12"/>
        <v>76.609554806462853</v>
      </c>
      <c r="R80">
        <f>(G80-H80-J80-K80-L80-M80)</f>
        <v>25546</v>
      </c>
      <c r="S80">
        <f>(G80-H80-N80-O80-P80-F80-J80)</f>
        <v>25593.898523770778</v>
      </c>
      <c r="T80">
        <f t="shared" si="13"/>
        <v>0.9981285178681828</v>
      </c>
    </row>
    <row r="81" spans="1:20" x14ac:dyDescent="0.3">
      <c r="A81" t="s">
        <v>79</v>
      </c>
      <c r="B81">
        <v>127573</v>
      </c>
      <c r="C81">
        <v>28614</v>
      </c>
      <c r="D81">
        <v>2275</v>
      </c>
      <c r="E81">
        <f t="shared" si="7"/>
        <v>30889</v>
      </c>
      <c r="F81">
        <f t="shared" si="8"/>
        <v>11472.994881362045</v>
      </c>
      <c r="G81">
        <v>171324</v>
      </c>
      <c r="H81">
        <v>47384</v>
      </c>
      <c r="I81">
        <f t="shared" si="9"/>
        <v>0.37142655577590872</v>
      </c>
      <c r="J81">
        <v>4029</v>
      </c>
      <c r="K81">
        <v>1042</v>
      </c>
      <c r="L81">
        <v>2734</v>
      </c>
      <c r="M81">
        <v>5057</v>
      </c>
      <c r="N81">
        <f t="shared" si="10"/>
        <v>387.02647111849689</v>
      </c>
      <c r="O81">
        <f t="shared" si="11"/>
        <v>1015.4802034913345</v>
      </c>
      <c r="P81">
        <f t="shared" si="12"/>
        <v>1878.3040925587704</v>
      </c>
      <c r="R81">
        <f>(G81-H81-J81-K81-L81-M81)</f>
        <v>111078</v>
      </c>
      <c r="S81">
        <f>(G81-H81-N81-O81-P81-F81-J81)</f>
        <v>105157.19435146936</v>
      </c>
      <c r="T81">
        <f t="shared" si="13"/>
        <v>1.0563043326236092</v>
      </c>
    </row>
    <row r="82" spans="1:20" x14ac:dyDescent="0.3">
      <c r="A82" t="s">
        <v>80</v>
      </c>
      <c r="B82">
        <v>158212</v>
      </c>
      <c r="C82">
        <v>42883</v>
      </c>
      <c r="D82">
        <v>3235</v>
      </c>
      <c r="E82">
        <f t="shared" si="7"/>
        <v>46118</v>
      </c>
      <c r="F82">
        <f t="shared" si="8"/>
        <v>7795.449611913129</v>
      </c>
      <c r="G82">
        <v>236919</v>
      </c>
      <c r="H82">
        <v>26743</v>
      </c>
      <c r="I82">
        <f t="shared" si="9"/>
        <v>0.16903269031426188</v>
      </c>
      <c r="J82">
        <v>1774</v>
      </c>
      <c r="K82">
        <v>9962</v>
      </c>
      <c r="L82">
        <v>15580</v>
      </c>
      <c r="M82">
        <v>5273</v>
      </c>
      <c r="N82">
        <f t="shared" si="10"/>
        <v>1683.9036609106768</v>
      </c>
      <c r="O82">
        <f t="shared" si="11"/>
        <v>2633.5293150962002</v>
      </c>
      <c r="P82">
        <f t="shared" si="12"/>
        <v>891.30937602710287</v>
      </c>
      <c r="R82">
        <f>(G82-H82-J82-K82-L82-M82)</f>
        <v>177587</v>
      </c>
      <c r="S82">
        <f>(G82-H82-N82-O82-P82-F82-J82)</f>
        <v>195397.80803605288</v>
      </c>
      <c r="T82">
        <f t="shared" si="13"/>
        <v>0.90884847575789285</v>
      </c>
    </row>
    <row r="83" spans="1:20" x14ac:dyDescent="0.3">
      <c r="A83" t="s">
        <v>81</v>
      </c>
      <c r="B83">
        <v>54938</v>
      </c>
      <c r="C83">
        <v>12542</v>
      </c>
      <c r="D83">
        <v>137</v>
      </c>
      <c r="E83">
        <f t="shared" si="7"/>
        <v>12679</v>
      </c>
      <c r="F83">
        <f t="shared" si="8"/>
        <v>664.43701991335695</v>
      </c>
      <c r="G83">
        <v>70363</v>
      </c>
      <c r="H83">
        <v>2879</v>
      </c>
      <c r="I83">
        <f t="shared" si="9"/>
        <v>5.240452874149041E-2</v>
      </c>
      <c r="J83">
        <v>241</v>
      </c>
      <c r="K83">
        <v>175</v>
      </c>
      <c r="L83">
        <v>899</v>
      </c>
      <c r="M83">
        <v>1431</v>
      </c>
      <c r="N83">
        <f t="shared" si="10"/>
        <v>9.1707925297608224</v>
      </c>
      <c r="O83">
        <f t="shared" si="11"/>
        <v>47.111671338599876</v>
      </c>
      <c r="P83">
        <f t="shared" si="12"/>
        <v>74.990880629072777</v>
      </c>
      <c r="R83">
        <f>(G83-H83-J83-K83-L83-M83)</f>
        <v>64738</v>
      </c>
      <c r="S83">
        <f>(G83-H83-N83-O83-P83-F83-J83)</f>
        <v>66447.289635589201</v>
      </c>
      <c r="T83">
        <f t="shared" si="13"/>
        <v>0.97427600666688885</v>
      </c>
    </row>
    <row r="84" spans="1:20" x14ac:dyDescent="0.3">
      <c r="A84" t="s">
        <v>82</v>
      </c>
      <c r="B84">
        <v>134627</v>
      </c>
      <c r="C84">
        <v>25300</v>
      </c>
      <c r="D84">
        <v>1161</v>
      </c>
      <c r="E84">
        <f t="shared" si="7"/>
        <v>26461</v>
      </c>
      <c r="F84">
        <f t="shared" si="8"/>
        <v>6528.4238302866434</v>
      </c>
      <c r="G84">
        <v>172629</v>
      </c>
      <c r="H84">
        <v>33215</v>
      </c>
      <c r="I84">
        <f t="shared" si="9"/>
        <v>0.24671871169973333</v>
      </c>
      <c r="J84">
        <v>3480</v>
      </c>
      <c r="K84">
        <v>1601</v>
      </c>
      <c r="L84">
        <v>1399</v>
      </c>
      <c r="M84">
        <v>5061</v>
      </c>
      <c r="N84">
        <f t="shared" si="10"/>
        <v>394.99665743127309</v>
      </c>
      <c r="O84">
        <f t="shared" si="11"/>
        <v>345.15947766792692</v>
      </c>
      <c r="P84">
        <f t="shared" si="12"/>
        <v>1248.6433999123503</v>
      </c>
      <c r="R84">
        <f>(G84-H84-J84-K84-L84-M84)</f>
        <v>127873</v>
      </c>
      <c r="S84">
        <f>(G84-H84-N84-O84-P84-F84-J84)</f>
        <v>127416.7766347018</v>
      </c>
      <c r="T84">
        <f t="shared" si="13"/>
        <v>1.00358055961976</v>
      </c>
    </row>
    <row r="85" spans="1:20" x14ac:dyDescent="0.3">
      <c r="A85" t="s">
        <v>83</v>
      </c>
      <c r="B85">
        <v>99238</v>
      </c>
      <c r="C85">
        <v>8302</v>
      </c>
      <c r="D85">
        <v>635</v>
      </c>
      <c r="E85">
        <f t="shared" si="7"/>
        <v>8937</v>
      </c>
      <c r="F85">
        <f t="shared" si="8"/>
        <v>5310.3456236522306</v>
      </c>
      <c r="G85">
        <v>113734</v>
      </c>
      <c r="H85">
        <v>58967</v>
      </c>
      <c r="I85">
        <f t="shared" si="9"/>
        <v>0.59419778713799154</v>
      </c>
      <c r="J85">
        <v>305</v>
      </c>
      <c r="K85">
        <v>1952</v>
      </c>
      <c r="L85">
        <v>2311</v>
      </c>
      <c r="M85">
        <v>991</v>
      </c>
      <c r="N85">
        <f t="shared" si="10"/>
        <v>1159.8740804933595</v>
      </c>
      <c r="O85">
        <f t="shared" si="11"/>
        <v>1373.1910860758985</v>
      </c>
      <c r="P85">
        <f t="shared" si="12"/>
        <v>588.85000705374966</v>
      </c>
      <c r="R85">
        <f>(G85-H85-J85-K85-L85-M85)</f>
        <v>49208</v>
      </c>
      <c r="S85">
        <f>(G85-H85-N85-O85-P85-F85-J85)</f>
        <v>46029.739202724755</v>
      </c>
      <c r="T85">
        <f t="shared" si="13"/>
        <v>1.0690479862003457</v>
      </c>
    </row>
    <row r="86" spans="1:20" x14ac:dyDescent="0.3">
      <c r="A86" t="s">
        <v>84</v>
      </c>
      <c r="B86">
        <v>41232</v>
      </c>
      <c r="C86">
        <v>35518</v>
      </c>
      <c r="D86">
        <v>874</v>
      </c>
      <c r="E86">
        <f t="shared" si="7"/>
        <v>36392</v>
      </c>
      <c r="F86">
        <f t="shared" si="8"/>
        <v>1894.975358944509</v>
      </c>
      <c r="G86">
        <v>86624</v>
      </c>
      <c r="H86">
        <v>2147</v>
      </c>
      <c r="I86">
        <f t="shared" si="9"/>
        <v>5.2071206829646874E-2</v>
      </c>
      <c r="J86">
        <v>327</v>
      </c>
      <c r="K86">
        <v>852</v>
      </c>
      <c r="L86">
        <v>6655</v>
      </c>
      <c r="M86">
        <v>1166</v>
      </c>
      <c r="N86">
        <f t="shared" si="10"/>
        <v>44.364668218859137</v>
      </c>
      <c r="O86">
        <f t="shared" si="11"/>
        <v>346.53388145129992</v>
      </c>
      <c r="P86">
        <f t="shared" si="12"/>
        <v>60.715027163368255</v>
      </c>
      <c r="R86">
        <f>(G86-H86-J86-K86-L86-M86)</f>
        <v>75477</v>
      </c>
      <c r="S86">
        <f>(G86-H86-N86-O86-P86-F86-J86)</f>
        <v>81803.411064221975</v>
      </c>
      <c r="T86">
        <f t="shared" si="13"/>
        <v>0.92266323638686343</v>
      </c>
    </row>
    <row r="87" spans="1:20" x14ac:dyDescent="0.3">
      <c r="A87" t="s">
        <v>85</v>
      </c>
      <c r="B87">
        <v>52673</v>
      </c>
      <c r="C87">
        <v>43250</v>
      </c>
      <c r="D87">
        <v>1059</v>
      </c>
      <c r="E87">
        <f t="shared" si="7"/>
        <v>44309</v>
      </c>
      <c r="F87">
        <f t="shared" si="8"/>
        <v>11915.725039393996</v>
      </c>
      <c r="G87">
        <v>113617</v>
      </c>
      <c r="H87">
        <v>14165</v>
      </c>
      <c r="I87">
        <f t="shared" si="9"/>
        <v>0.26892335731779088</v>
      </c>
      <c r="J87">
        <v>1932</v>
      </c>
      <c r="K87">
        <v>1529</v>
      </c>
      <c r="L87">
        <v>11572</v>
      </c>
      <c r="M87">
        <v>1602</v>
      </c>
      <c r="N87">
        <f t="shared" si="10"/>
        <v>411.18381333890227</v>
      </c>
      <c r="O87">
        <f t="shared" si="11"/>
        <v>3111.9810908814761</v>
      </c>
      <c r="P87">
        <f t="shared" si="12"/>
        <v>430.81521842310099</v>
      </c>
      <c r="R87">
        <f>(G87-H87-J87-K87-L87-M87)</f>
        <v>82817</v>
      </c>
      <c r="S87">
        <f>(G87-H87-N87-O87-P87-F87-J87)</f>
        <v>81650.29483796253</v>
      </c>
      <c r="T87">
        <f t="shared" si="13"/>
        <v>1.0142890502030988</v>
      </c>
    </row>
    <row r="88" spans="1:20" x14ac:dyDescent="0.3">
      <c r="A88" t="s">
        <v>86</v>
      </c>
      <c r="B88">
        <v>102180</v>
      </c>
      <c r="C88">
        <v>0</v>
      </c>
      <c r="D88">
        <v>0</v>
      </c>
      <c r="E88">
        <f t="shared" si="7"/>
        <v>0</v>
      </c>
      <c r="F88">
        <f t="shared" si="8"/>
        <v>0</v>
      </c>
      <c r="G88">
        <v>107025</v>
      </c>
      <c r="H88">
        <v>13775</v>
      </c>
      <c r="I88">
        <f t="shared" si="9"/>
        <v>0.13481111763554512</v>
      </c>
      <c r="J88">
        <v>0</v>
      </c>
      <c r="K88">
        <v>0</v>
      </c>
      <c r="L88">
        <v>0</v>
      </c>
      <c r="M88">
        <v>4845</v>
      </c>
      <c r="N88">
        <f t="shared" si="10"/>
        <v>0</v>
      </c>
      <c r="O88">
        <f t="shared" si="11"/>
        <v>0</v>
      </c>
      <c r="P88">
        <f t="shared" si="12"/>
        <v>653.15986494421611</v>
      </c>
      <c r="R88">
        <f>(G88-H88-J88-K88-L88-M88)</f>
        <v>88405</v>
      </c>
      <c r="S88">
        <f>(G88-H88-N88-O88-P88-F88-J88)</f>
        <v>92596.840135055783</v>
      </c>
      <c r="T88">
        <f t="shared" si="13"/>
        <v>0.95473020322354596</v>
      </c>
    </row>
    <row r="89" spans="1:20" x14ac:dyDescent="0.3">
      <c r="A89" t="s">
        <v>87</v>
      </c>
      <c r="B89">
        <v>323871</v>
      </c>
      <c r="C89">
        <v>1506</v>
      </c>
      <c r="D89">
        <v>0</v>
      </c>
      <c r="E89">
        <f t="shared" si="7"/>
        <v>1506</v>
      </c>
      <c r="F89">
        <f t="shared" si="8"/>
        <v>24.784497531424549</v>
      </c>
      <c r="G89">
        <v>387201</v>
      </c>
      <c r="H89">
        <v>5330</v>
      </c>
      <c r="I89">
        <f t="shared" si="9"/>
        <v>1.645716967558071E-2</v>
      </c>
      <c r="J89">
        <v>0</v>
      </c>
      <c r="K89">
        <v>0</v>
      </c>
      <c r="L89">
        <v>51022</v>
      </c>
      <c r="M89">
        <v>10802</v>
      </c>
      <c r="N89">
        <f t="shared" si="10"/>
        <v>0</v>
      </c>
      <c r="O89">
        <f t="shared" si="11"/>
        <v>839.67771118747896</v>
      </c>
      <c r="P89">
        <f t="shared" si="12"/>
        <v>177.77034683562283</v>
      </c>
      <c r="R89">
        <f>(G89-H89-J89-K89-L89-M89)</f>
        <v>320047</v>
      </c>
      <c r="S89">
        <f>(G89-H89-N89-O89-P89-F89-J89)</f>
        <v>380828.76744444552</v>
      </c>
      <c r="T89">
        <f t="shared" si="13"/>
        <v>0.84039607130437632</v>
      </c>
    </row>
    <row r="90" spans="1:20" x14ac:dyDescent="0.3">
      <c r="A90" t="s">
        <v>88</v>
      </c>
      <c r="B90">
        <v>87769</v>
      </c>
      <c r="C90">
        <v>2842</v>
      </c>
      <c r="D90">
        <v>0</v>
      </c>
      <c r="E90">
        <f t="shared" si="7"/>
        <v>2842</v>
      </c>
      <c r="F90">
        <f t="shared" si="8"/>
        <v>0</v>
      </c>
      <c r="G90">
        <v>94705</v>
      </c>
      <c r="H90">
        <v>0</v>
      </c>
      <c r="I90">
        <f t="shared" si="9"/>
        <v>0</v>
      </c>
      <c r="J90">
        <v>0</v>
      </c>
      <c r="K90">
        <v>0</v>
      </c>
      <c r="L90">
        <v>264</v>
      </c>
      <c r="M90">
        <v>3830</v>
      </c>
      <c r="N90">
        <f t="shared" si="10"/>
        <v>0</v>
      </c>
      <c r="O90">
        <f t="shared" si="11"/>
        <v>0</v>
      </c>
      <c r="P90">
        <f t="shared" si="12"/>
        <v>0</v>
      </c>
      <c r="R90">
        <f>(G90-H90-J90-K90-L90-M90)</f>
        <v>90611</v>
      </c>
      <c r="S90">
        <f>(G90-H90-N90-O90-P90-F90-J90)</f>
        <v>94705</v>
      </c>
      <c r="T90">
        <f t="shared" si="13"/>
        <v>0.95677102581701068</v>
      </c>
    </row>
    <row r="91" spans="1:20" x14ac:dyDescent="0.3">
      <c r="A91" t="s">
        <v>89</v>
      </c>
      <c r="B91">
        <v>322761</v>
      </c>
      <c r="C91">
        <v>0</v>
      </c>
      <c r="D91">
        <v>0</v>
      </c>
      <c r="E91">
        <f t="shared" si="7"/>
        <v>0</v>
      </c>
      <c r="F91">
        <f t="shared" si="8"/>
        <v>0</v>
      </c>
      <c r="G91">
        <v>340091</v>
      </c>
      <c r="H91">
        <v>746</v>
      </c>
      <c r="I91">
        <f t="shared" si="9"/>
        <v>2.3113077478381836E-3</v>
      </c>
      <c r="J91">
        <v>0</v>
      </c>
      <c r="K91">
        <v>0</v>
      </c>
      <c r="L91">
        <v>0</v>
      </c>
      <c r="M91">
        <v>17330</v>
      </c>
      <c r="N91">
        <f t="shared" si="10"/>
        <v>0</v>
      </c>
      <c r="O91">
        <f t="shared" si="11"/>
        <v>0</v>
      </c>
      <c r="P91">
        <f t="shared" si="12"/>
        <v>40.054963270035721</v>
      </c>
      <c r="R91">
        <f>(G91-H91-J91-K91-L91-M91)</f>
        <v>322015</v>
      </c>
      <c r="S91">
        <f>(G91-H91-N91-O91-P91-F91-J91)</f>
        <v>339304.94503672997</v>
      </c>
      <c r="T91">
        <f t="shared" si="13"/>
        <v>0.94904305024243507</v>
      </c>
    </row>
    <row r="92" spans="1:20" x14ac:dyDescent="0.3">
      <c r="A92" t="s">
        <v>90</v>
      </c>
      <c r="B92">
        <v>101082</v>
      </c>
      <c r="C92">
        <v>0</v>
      </c>
      <c r="D92">
        <v>0</v>
      </c>
      <c r="E92">
        <f t="shared" si="7"/>
        <v>0</v>
      </c>
      <c r="F92">
        <f t="shared" si="8"/>
        <v>0</v>
      </c>
      <c r="G92">
        <v>106779</v>
      </c>
      <c r="H92">
        <v>0</v>
      </c>
      <c r="I92">
        <f t="shared" si="9"/>
        <v>0</v>
      </c>
      <c r="J92">
        <v>0</v>
      </c>
      <c r="K92">
        <v>0</v>
      </c>
      <c r="L92">
        <v>0</v>
      </c>
      <c r="M92">
        <v>5697</v>
      </c>
      <c r="N92">
        <f t="shared" si="10"/>
        <v>0</v>
      </c>
      <c r="O92">
        <f t="shared" si="11"/>
        <v>0</v>
      </c>
      <c r="P92">
        <f t="shared" si="12"/>
        <v>0</v>
      </c>
      <c r="R92">
        <f>(G92-H92-J92-K92-L92-M92)</f>
        <v>101082</v>
      </c>
      <c r="S92">
        <f>(G92-H92-N92-O92-P92-F92-J92)</f>
        <v>106779</v>
      </c>
      <c r="T92">
        <f t="shared" si="13"/>
        <v>0.94664681257550642</v>
      </c>
    </row>
    <row r="93" spans="1:20" x14ac:dyDescent="0.3">
      <c r="A93" t="s">
        <v>91</v>
      </c>
      <c r="B93">
        <v>144258</v>
      </c>
      <c r="C93">
        <v>0</v>
      </c>
      <c r="D93">
        <v>0</v>
      </c>
      <c r="E93">
        <f t="shared" si="7"/>
        <v>0</v>
      </c>
      <c r="F93">
        <f t="shared" si="8"/>
        <v>0</v>
      </c>
      <c r="G93">
        <v>149387</v>
      </c>
      <c r="H93">
        <v>1674</v>
      </c>
      <c r="I93">
        <f t="shared" si="9"/>
        <v>1.1604209125317139E-2</v>
      </c>
      <c r="J93">
        <v>0</v>
      </c>
      <c r="K93">
        <v>0</v>
      </c>
      <c r="L93">
        <v>0</v>
      </c>
      <c r="M93">
        <v>5129</v>
      </c>
      <c r="N93">
        <f t="shared" si="10"/>
        <v>0</v>
      </c>
      <c r="O93">
        <f t="shared" si="11"/>
        <v>0</v>
      </c>
      <c r="P93">
        <f t="shared" si="12"/>
        <v>59.517988603751611</v>
      </c>
      <c r="R93">
        <f>(G93-H93-J93-K93-L93-M93)</f>
        <v>142584</v>
      </c>
      <c r="S93">
        <f>(G93-H93-N93-O93-P93-F93-J93)</f>
        <v>147653.48201139623</v>
      </c>
      <c r="T93">
        <f t="shared" si="13"/>
        <v>0.96566635651027211</v>
      </c>
    </row>
    <row r="94" spans="1:20" x14ac:dyDescent="0.3">
      <c r="A94" t="s">
        <v>92</v>
      </c>
      <c r="B94">
        <v>174530</v>
      </c>
      <c r="C94">
        <v>-92836</v>
      </c>
      <c r="D94">
        <v>0</v>
      </c>
      <c r="E94">
        <f t="shared" si="7"/>
        <v>-92836</v>
      </c>
      <c r="F94">
        <f t="shared" si="8"/>
        <v>0</v>
      </c>
      <c r="G94">
        <v>83518</v>
      </c>
      <c r="H94">
        <v>0</v>
      </c>
      <c r="I94">
        <f t="shared" si="9"/>
        <v>0</v>
      </c>
      <c r="J94">
        <v>0</v>
      </c>
      <c r="K94">
        <v>0</v>
      </c>
      <c r="L94">
        <v>0</v>
      </c>
      <c r="M94">
        <v>1824</v>
      </c>
      <c r="N94">
        <f t="shared" si="10"/>
        <v>0</v>
      </c>
      <c r="O94">
        <f t="shared" si="11"/>
        <v>0</v>
      </c>
      <c r="P94">
        <f t="shared" si="12"/>
        <v>0</v>
      </c>
      <c r="R94">
        <f>(G94-H94-J94-K94-L94-M94)</f>
        <v>81694</v>
      </c>
      <c r="S94">
        <f>(G94-H94-N94-O94-P94-F94-J94)</f>
        <v>83518</v>
      </c>
      <c r="T94">
        <f t="shared" si="13"/>
        <v>0.97816039656122034</v>
      </c>
    </row>
    <row r="95" spans="1:20" x14ac:dyDescent="0.3">
      <c r="A95" t="s">
        <v>93</v>
      </c>
      <c r="B95">
        <v>1051903</v>
      </c>
      <c r="C95">
        <v>-1002582</v>
      </c>
      <c r="D95">
        <v>0</v>
      </c>
      <c r="E95">
        <f t="shared" si="7"/>
        <v>-1002582</v>
      </c>
      <c r="F95">
        <f t="shared" si="8"/>
        <v>-2070.1605604319029</v>
      </c>
      <c r="G95">
        <v>50074</v>
      </c>
      <c r="H95">
        <v>2172</v>
      </c>
      <c r="I95">
        <f t="shared" si="9"/>
        <v>2.0648291715110612E-3</v>
      </c>
      <c r="J95">
        <v>0</v>
      </c>
      <c r="K95">
        <v>0</v>
      </c>
      <c r="L95">
        <v>0</v>
      </c>
      <c r="M95">
        <v>753</v>
      </c>
      <c r="N95">
        <f t="shared" si="10"/>
        <v>0</v>
      </c>
      <c r="O95">
        <f t="shared" si="11"/>
        <v>0</v>
      </c>
      <c r="P95">
        <f t="shared" si="12"/>
        <v>1.5548163661478291</v>
      </c>
      <c r="R95">
        <f>(G95-H95-J95-K95-L95-M95)</f>
        <v>47149</v>
      </c>
      <c r="S95">
        <f>(G95-H95-N95-O95-P95-F95-J95)</f>
        <v>49970.605744065761</v>
      </c>
      <c r="T95">
        <f t="shared" si="13"/>
        <v>0.94353469000321577</v>
      </c>
    </row>
    <row r="96" spans="1:20" x14ac:dyDescent="0.3">
      <c r="A96" t="s">
        <v>94</v>
      </c>
      <c r="B96">
        <v>281124</v>
      </c>
      <c r="C96">
        <v>0</v>
      </c>
      <c r="D96">
        <v>-87837</v>
      </c>
      <c r="E96">
        <f t="shared" si="7"/>
        <v>-87837</v>
      </c>
      <c r="F96">
        <f t="shared" si="8"/>
        <v>-32.182278994322786</v>
      </c>
      <c r="G96">
        <v>202774</v>
      </c>
      <c r="H96">
        <v>103</v>
      </c>
      <c r="I96">
        <f t="shared" si="9"/>
        <v>3.6638636331298642E-4</v>
      </c>
      <c r="J96">
        <v>0</v>
      </c>
      <c r="K96">
        <v>0</v>
      </c>
      <c r="L96">
        <v>2685</v>
      </c>
      <c r="M96">
        <v>6802</v>
      </c>
      <c r="N96">
        <f t="shared" si="10"/>
        <v>0</v>
      </c>
      <c r="O96">
        <f t="shared" si="11"/>
        <v>0.98374738549536855</v>
      </c>
      <c r="P96">
        <f t="shared" si="12"/>
        <v>2.4921600432549336</v>
      </c>
      <c r="R96">
        <f>(G96-H96-J96-K96-L96-M96)</f>
        <v>193184</v>
      </c>
      <c r="S96">
        <f>(G96-H96-N96-O96-P96-F96-J96)</f>
        <v>202699.70637156558</v>
      </c>
      <c r="T96">
        <f t="shared" si="13"/>
        <v>0.95305515463292045</v>
      </c>
    </row>
    <row r="97" spans="1:20" x14ac:dyDescent="0.3">
      <c r="A97" t="s">
        <v>95</v>
      </c>
      <c r="B97">
        <v>106423</v>
      </c>
      <c r="C97">
        <v>0</v>
      </c>
      <c r="D97">
        <v>0</v>
      </c>
      <c r="E97">
        <f t="shared" si="7"/>
        <v>0</v>
      </c>
      <c r="F97">
        <f t="shared" si="8"/>
        <v>0</v>
      </c>
      <c r="G97">
        <v>116288</v>
      </c>
      <c r="H97">
        <v>3404</v>
      </c>
      <c r="I97">
        <f t="shared" si="9"/>
        <v>3.1985567029683436E-2</v>
      </c>
      <c r="J97">
        <v>0</v>
      </c>
      <c r="K97">
        <v>0</v>
      </c>
      <c r="L97">
        <v>9523</v>
      </c>
      <c r="M97">
        <v>342</v>
      </c>
      <c r="N97">
        <f t="shared" si="10"/>
        <v>0</v>
      </c>
      <c r="O97">
        <f t="shared" si="11"/>
        <v>304.59855482367539</v>
      </c>
      <c r="P97">
        <f t="shared" si="12"/>
        <v>10.939063924151736</v>
      </c>
      <c r="R97">
        <f>(G97-H97-J97-K97-L97-M97)</f>
        <v>103019</v>
      </c>
      <c r="S97">
        <f>(G97-H97-N97-O97-P97-F97-J97)</f>
        <v>112568.46238125217</v>
      </c>
      <c r="T97">
        <f t="shared" si="13"/>
        <v>0.91516751513483763</v>
      </c>
    </row>
    <row r="98" spans="1:20" x14ac:dyDescent="0.3">
      <c r="A98" t="s">
        <v>96</v>
      </c>
      <c r="B98">
        <v>31693</v>
      </c>
      <c r="C98">
        <v>0</v>
      </c>
      <c r="D98">
        <v>-2350</v>
      </c>
      <c r="E98">
        <f t="shared" si="7"/>
        <v>-2350</v>
      </c>
      <c r="F98">
        <f t="shared" si="8"/>
        <v>-377.8626195058846</v>
      </c>
      <c r="G98">
        <v>33195</v>
      </c>
      <c r="H98">
        <v>5096</v>
      </c>
      <c r="I98">
        <f t="shared" si="9"/>
        <v>0.16079260404505727</v>
      </c>
      <c r="J98">
        <v>0</v>
      </c>
      <c r="K98">
        <v>0</v>
      </c>
      <c r="L98">
        <v>247</v>
      </c>
      <c r="M98">
        <v>3605</v>
      </c>
      <c r="N98">
        <f t="shared" si="10"/>
        <v>0</v>
      </c>
      <c r="O98">
        <f t="shared" si="11"/>
        <v>39.715773199129146</v>
      </c>
      <c r="P98">
        <f t="shared" si="12"/>
        <v>579.65733758243141</v>
      </c>
      <c r="R98">
        <f>(G98-H98-J98-K98-L98-M98)</f>
        <v>24247</v>
      </c>
      <c r="S98">
        <f>(G98-H98-N98-O98-P98-F98-J98)</f>
        <v>27857.489508724328</v>
      </c>
      <c r="T98">
        <f t="shared" si="13"/>
        <v>0.87039429710298899</v>
      </c>
    </row>
    <row r="99" spans="1:20" x14ac:dyDescent="0.3">
      <c r="A99" t="s">
        <v>97</v>
      </c>
      <c r="B99">
        <v>52349</v>
      </c>
      <c r="C99">
        <v>0</v>
      </c>
      <c r="D99">
        <v>0</v>
      </c>
      <c r="E99">
        <f t="shared" si="7"/>
        <v>0</v>
      </c>
      <c r="F99">
        <f t="shared" si="8"/>
        <v>0</v>
      </c>
      <c r="G99">
        <v>54406</v>
      </c>
      <c r="H99">
        <v>8051</v>
      </c>
      <c r="I99">
        <f t="shared" si="9"/>
        <v>0.15379472387247131</v>
      </c>
      <c r="J99">
        <v>0</v>
      </c>
      <c r="K99">
        <v>0</v>
      </c>
      <c r="L99">
        <v>368</v>
      </c>
      <c r="M99">
        <v>1689</v>
      </c>
      <c r="N99">
        <f t="shared" si="10"/>
        <v>0</v>
      </c>
      <c r="O99">
        <f t="shared" si="11"/>
        <v>56.59645838506944</v>
      </c>
      <c r="P99">
        <f t="shared" si="12"/>
        <v>259.75928862060402</v>
      </c>
      <c r="R99">
        <f>(G99-H99-J99-K99-L99-M99)</f>
        <v>44298</v>
      </c>
      <c r="S99">
        <f>(G99-H99-N99-O99-P99-F99-J99)</f>
        <v>46038.644252994323</v>
      </c>
      <c r="T99">
        <f t="shared" si="13"/>
        <v>0.96219167003639317</v>
      </c>
    </row>
    <row r="100" spans="1:20" x14ac:dyDescent="0.3">
      <c r="A100" t="s">
        <v>98</v>
      </c>
      <c r="B100">
        <v>121140</v>
      </c>
      <c r="C100">
        <v>0</v>
      </c>
      <c r="D100">
        <v>0</v>
      </c>
      <c r="E100">
        <f t="shared" si="7"/>
        <v>0</v>
      </c>
      <c r="F100">
        <f t="shared" si="8"/>
        <v>0</v>
      </c>
      <c r="G100">
        <v>127776</v>
      </c>
      <c r="H100">
        <v>2763</v>
      </c>
      <c r="I100">
        <f t="shared" si="9"/>
        <v>2.2808320950965823E-2</v>
      </c>
      <c r="J100">
        <v>0</v>
      </c>
      <c r="K100">
        <v>0</v>
      </c>
      <c r="L100">
        <v>0</v>
      </c>
      <c r="M100">
        <v>6636</v>
      </c>
      <c r="N100">
        <f t="shared" si="10"/>
        <v>0</v>
      </c>
      <c r="O100">
        <f t="shared" si="11"/>
        <v>0</v>
      </c>
      <c r="P100">
        <f t="shared" si="12"/>
        <v>151.3560178306092</v>
      </c>
      <c r="R100">
        <f>(G100-H100-J100-K100-L100-M100)</f>
        <v>118377</v>
      </c>
      <c r="S100">
        <f>(G100-H100-N100-O100-P100-F100-J100)</f>
        <v>124861.64398216939</v>
      </c>
      <c r="T100">
        <f t="shared" si="13"/>
        <v>0.94806536438767841</v>
      </c>
    </row>
    <row r="101" spans="1:20" x14ac:dyDescent="0.3">
      <c r="A101" t="s">
        <v>99</v>
      </c>
      <c r="B101">
        <v>24472</v>
      </c>
      <c r="C101">
        <v>0</v>
      </c>
      <c r="D101">
        <v>0</v>
      </c>
      <c r="E101">
        <f t="shared" si="7"/>
        <v>0</v>
      </c>
      <c r="F101">
        <f t="shared" si="8"/>
        <v>0</v>
      </c>
      <c r="G101">
        <v>26152</v>
      </c>
      <c r="H101">
        <v>7</v>
      </c>
      <c r="I101">
        <f t="shared" si="9"/>
        <v>2.8604118993135012E-4</v>
      </c>
      <c r="J101">
        <v>0</v>
      </c>
      <c r="K101">
        <v>0</v>
      </c>
      <c r="L101">
        <v>0</v>
      </c>
      <c r="M101">
        <v>1680</v>
      </c>
      <c r="N101">
        <f t="shared" si="10"/>
        <v>0</v>
      </c>
      <c r="O101">
        <f t="shared" si="11"/>
        <v>0</v>
      </c>
      <c r="P101">
        <f t="shared" si="12"/>
        <v>0.4805491990846682</v>
      </c>
      <c r="R101">
        <f>(G101-H101-J101-K101-L101-M101)</f>
        <v>24465</v>
      </c>
      <c r="S101">
        <f>(G101-H101-N101-O101-P101-F101-J101)</f>
        <v>26144.519450800915</v>
      </c>
      <c r="T101">
        <f t="shared" si="13"/>
        <v>0.93576017130620981</v>
      </c>
    </row>
    <row r="102" spans="1:20" x14ac:dyDescent="0.3">
      <c r="A102" t="s">
        <v>100</v>
      </c>
      <c r="B102">
        <v>49866</v>
      </c>
      <c r="C102">
        <v>0</v>
      </c>
      <c r="D102">
        <v>0</v>
      </c>
      <c r="E102">
        <f t="shared" si="7"/>
        <v>0</v>
      </c>
      <c r="F102">
        <f t="shared" si="8"/>
        <v>0</v>
      </c>
      <c r="G102">
        <v>53579</v>
      </c>
      <c r="H102">
        <v>21529</v>
      </c>
      <c r="I102">
        <f t="shared" si="9"/>
        <v>0.43173705530822604</v>
      </c>
      <c r="J102">
        <v>0</v>
      </c>
      <c r="K102">
        <v>0</v>
      </c>
      <c r="L102">
        <v>0</v>
      </c>
      <c r="M102">
        <v>3713</v>
      </c>
      <c r="N102">
        <f t="shared" si="10"/>
        <v>0</v>
      </c>
      <c r="O102">
        <f t="shared" si="11"/>
        <v>0</v>
      </c>
      <c r="P102">
        <f t="shared" si="12"/>
        <v>1603.0396863594433</v>
      </c>
      <c r="R102">
        <f>(G102-H102-J102-K102-L102-M102)</f>
        <v>28337</v>
      </c>
      <c r="S102">
        <f>(G102-H102-N102-O102-P102-F102-J102)</f>
        <v>30446.960313640557</v>
      </c>
      <c r="T102">
        <f t="shared" si="13"/>
        <v>0.93070046100151183</v>
      </c>
    </row>
    <row r="103" spans="1:20" x14ac:dyDescent="0.3">
      <c r="A103" t="s">
        <v>101</v>
      </c>
      <c r="B103">
        <v>294456</v>
      </c>
      <c r="C103">
        <v>0</v>
      </c>
      <c r="D103">
        <v>0</v>
      </c>
      <c r="E103">
        <f t="shared" si="7"/>
        <v>0</v>
      </c>
      <c r="F103">
        <f t="shared" si="8"/>
        <v>0</v>
      </c>
      <c r="G103">
        <v>325012</v>
      </c>
      <c r="H103">
        <v>15816</v>
      </c>
      <c r="I103">
        <f t="shared" si="9"/>
        <v>5.3712609014589616E-2</v>
      </c>
      <c r="J103">
        <v>0</v>
      </c>
      <c r="K103">
        <v>0</v>
      </c>
      <c r="L103">
        <v>26133</v>
      </c>
      <c r="M103">
        <v>4423</v>
      </c>
      <c r="N103">
        <f t="shared" si="10"/>
        <v>0</v>
      </c>
      <c r="O103">
        <f t="shared" si="11"/>
        <v>1403.6716113782704</v>
      </c>
      <c r="P103">
        <f t="shared" si="12"/>
        <v>237.57086967152986</v>
      </c>
      <c r="R103">
        <f>(G103-H103-J103-K103-L103-M103)</f>
        <v>278640</v>
      </c>
      <c r="S103">
        <f>(G103-H103-N103-O103-P103-F103-J103)</f>
        <v>307554.75751895021</v>
      </c>
      <c r="T103">
        <f t="shared" si="13"/>
        <v>0.90598500978425411</v>
      </c>
    </row>
    <row r="104" spans="1:20" x14ac:dyDescent="0.3">
      <c r="A104" t="s">
        <v>102</v>
      </c>
      <c r="B104">
        <v>19685</v>
      </c>
      <c r="C104">
        <v>10326</v>
      </c>
      <c r="D104">
        <v>66</v>
      </c>
      <c r="E104">
        <f t="shared" si="7"/>
        <v>10392</v>
      </c>
      <c r="F104">
        <f t="shared" si="8"/>
        <v>1348.8219456438912</v>
      </c>
      <c r="G104">
        <v>30790</v>
      </c>
      <c r="H104">
        <v>2555</v>
      </c>
      <c r="I104">
        <f t="shared" si="9"/>
        <v>0.12979425958851917</v>
      </c>
      <c r="J104">
        <v>5</v>
      </c>
      <c r="K104">
        <v>0</v>
      </c>
      <c r="L104">
        <v>0</v>
      </c>
      <c r="M104">
        <v>708</v>
      </c>
      <c r="N104">
        <f t="shared" si="10"/>
        <v>0</v>
      </c>
      <c r="O104">
        <f t="shared" si="11"/>
        <v>0</v>
      </c>
      <c r="P104">
        <f t="shared" si="12"/>
        <v>91.894335788671569</v>
      </c>
      <c r="R104">
        <f>(G104-H104-J104-K104-L104-M104)</f>
        <v>27522</v>
      </c>
      <c r="S104">
        <f>(G104-H104-N104-O104-P104-F104-J104)</f>
        <v>26789.283718567436</v>
      </c>
      <c r="T104">
        <f t="shared" si="13"/>
        <v>1.0273510963984724</v>
      </c>
    </row>
    <row r="105" spans="1:20" x14ac:dyDescent="0.3">
      <c r="A105" t="s">
        <v>103</v>
      </c>
      <c r="B105">
        <v>44428</v>
      </c>
      <c r="C105">
        <v>0</v>
      </c>
      <c r="D105">
        <v>0</v>
      </c>
      <c r="E105">
        <f t="shared" si="7"/>
        <v>0</v>
      </c>
      <c r="F105">
        <f t="shared" si="8"/>
        <v>0</v>
      </c>
      <c r="G105">
        <v>46185</v>
      </c>
      <c r="H105">
        <v>651</v>
      </c>
      <c r="I105">
        <f t="shared" si="9"/>
        <v>1.4652921580984964E-2</v>
      </c>
      <c r="J105">
        <v>7</v>
      </c>
      <c r="K105">
        <v>0</v>
      </c>
      <c r="L105">
        <v>0</v>
      </c>
      <c r="M105">
        <v>1750</v>
      </c>
      <c r="N105">
        <f t="shared" si="10"/>
        <v>0</v>
      </c>
      <c r="O105">
        <f t="shared" si="11"/>
        <v>0</v>
      </c>
      <c r="P105">
        <f t="shared" si="12"/>
        <v>25.642612766723687</v>
      </c>
      <c r="R105">
        <f>(G105-H105-J105-K105-L105-M105)</f>
        <v>43777</v>
      </c>
      <c r="S105">
        <f>(G105-H105-N105-O105-P105-F105-J105)</f>
        <v>45501.357387233278</v>
      </c>
      <c r="T105">
        <f t="shared" si="13"/>
        <v>0.96210316600978818</v>
      </c>
    </row>
    <row r="106" spans="1:20" x14ac:dyDescent="0.3">
      <c r="A106" t="s">
        <v>104</v>
      </c>
      <c r="B106">
        <v>167885</v>
      </c>
      <c r="C106">
        <v>0</v>
      </c>
      <c r="D106">
        <v>0</v>
      </c>
      <c r="E106">
        <f t="shared" si="7"/>
        <v>0</v>
      </c>
      <c r="F106">
        <f t="shared" si="8"/>
        <v>0</v>
      </c>
      <c r="G106">
        <v>211598</v>
      </c>
      <c r="H106">
        <v>2055</v>
      </c>
      <c r="I106">
        <f t="shared" si="9"/>
        <v>1.2240521785746195E-2</v>
      </c>
      <c r="J106">
        <v>0</v>
      </c>
      <c r="K106">
        <v>0</v>
      </c>
      <c r="L106">
        <v>36814</v>
      </c>
      <c r="M106">
        <v>6899</v>
      </c>
      <c r="N106">
        <f t="shared" si="10"/>
        <v>0</v>
      </c>
      <c r="O106">
        <f t="shared" si="11"/>
        <v>450.62256902046039</v>
      </c>
      <c r="P106">
        <f t="shared" si="12"/>
        <v>84.447359799862994</v>
      </c>
      <c r="R106">
        <f>(G106-H106-J106-K106-L106-M106)</f>
        <v>165830</v>
      </c>
      <c r="S106">
        <f>(G106-H106-N106-O106-P106-F106-J106)</f>
        <v>209007.93007117967</v>
      </c>
      <c r="T106">
        <f t="shared" si="13"/>
        <v>0.79341487159613988</v>
      </c>
    </row>
    <row r="107" spans="1:20" x14ac:dyDescent="0.3">
      <c r="A107" t="s">
        <v>105</v>
      </c>
      <c r="B107">
        <v>184991</v>
      </c>
      <c r="C107">
        <v>264</v>
      </c>
      <c r="D107">
        <v>0</v>
      </c>
      <c r="E107">
        <f t="shared" si="7"/>
        <v>264</v>
      </c>
      <c r="F107">
        <f t="shared" si="8"/>
        <v>24.379088712423847</v>
      </c>
      <c r="G107">
        <v>193311</v>
      </c>
      <c r="H107">
        <v>17083</v>
      </c>
      <c r="I107">
        <f t="shared" si="9"/>
        <v>9.2345033001605487E-2</v>
      </c>
      <c r="J107">
        <v>0</v>
      </c>
      <c r="K107">
        <v>0</v>
      </c>
      <c r="L107">
        <v>0</v>
      </c>
      <c r="M107">
        <v>8056</v>
      </c>
      <c r="N107">
        <f t="shared" si="10"/>
        <v>0</v>
      </c>
      <c r="O107">
        <f t="shared" si="11"/>
        <v>0</v>
      </c>
      <c r="P107">
        <f t="shared" si="12"/>
        <v>743.93158586093375</v>
      </c>
      <c r="R107">
        <f>(G107-H107-J107-K107-L107-M107)</f>
        <v>168172</v>
      </c>
      <c r="S107">
        <f>(G107-H107-N107-O107-P107-F107-J107)</f>
        <v>175459.68932542665</v>
      </c>
      <c r="T107">
        <f t="shared" si="13"/>
        <v>0.95846516454323527</v>
      </c>
    </row>
    <row r="108" spans="1:20" x14ac:dyDescent="0.3">
      <c r="A108" t="s">
        <v>106</v>
      </c>
      <c r="B108">
        <v>662058</v>
      </c>
      <c r="C108">
        <v>0</v>
      </c>
      <c r="D108">
        <v>0</v>
      </c>
      <c r="E108">
        <f t="shared" si="7"/>
        <v>0</v>
      </c>
      <c r="F108">
        <f t="shared" si="8"/>
        <v>0</v>
      </c>
      <c r="G108">
        <v>742162</v>
      </c>
      <c r="H108">
        <v>27196</v>
      </c>
      <c r="I108">
        <f t="shared" si="9"/>
        <v>4.1077972020578259E-2</v>
      </c>
      <c r="J108">
        <v>0</v>
      </c>
      <c r="K108">
        <v>0</v>
      </c>
      <c r="L108">
        <v>0</v>
      </c>
      <c r="M108">
        <v>80104</v>
      </c>
      <c r="N108">
        <f t="shared" si="10"/>
        <v>0</v>
      </c>
      <c r="O108">
        <f t="shared" si="11"/>
        <v>0</v>
      </c>
      <c r="P108">
        <f t="shared" si="12"/>
        <v>3290.5098707364009</v>
      </c>
      <c r="R108">
        <f>(G108-H108-J108-K108-L108-M108)</f>
        <v>634862</v>
      </c>
      <c r="S108">
        <f>(G108-H108-N108-O108-P108-F108-J108)</f>
        <v>711675.49012926361</v>
      </c>
      <c r="T108">
        <f t="shared" si="13"/>
        <v>0.89206669163875274</v>
      </c>
    </row>
    <row r="109" spans="1:20" x14ac:dyDescent="0.3">
      <c r="A109" t="s">
        <v>107</v>
      </c>
      <c r="B109">
        <v>246450</v>
      </c>
      <c r="C109">
        <v>0</v>
      </c>
      <c r="D109">
        <v>0</v>
      </c>
      <c r="E109">
        <f t="shared" si="7"/>
        <v>0</v>
      </c>
      <c r="F109">
        <f t="shared" si="8"/>
        <v>0</v>
      </c>
      <c r="G109">
        <v>247602</v>
      </c>
      <c r="H109">
        <v>5817</v>
      </c>
      <c r="I109">
        <f t="shared" si="9"/>
        <v>2.3603164942178942E-2</v>
      </c>
      <c r="J109">
        <v>0</v>
      </c>
      <c r="K109">
        <v>0</v>
      </c>
      <c r="L109">
        <v>0</v>
      </c>
      <c r="M109">
        <v>1152</v>
      </c>
      <c r="N109">
        <f t="shared" si="10"/>
        <v>0</v>
      </c>
      <c r="O109">
        <f t="shared" si="11"/>
        <v>0</v>
      </c>
      <c r="P109">
        <f t="shared" si="12"/>
        <v>27.190846013390143</v>
      </c>
      <c r="R109">
        <f>(G109-H109-J109-K109-L109-M109)</f>
        <v>240633</v>
      </c>
      <c r="S109">
        <f>(G109-H109-N109-O109-P109-F109-J109)</f>
        <v>241757.8091539866</v>
      </c>
      <c r="T109">
        <f t="shared" si="13"/>
        <v>0.99534737199214873</v>
      </c>
    </row>
    <row r="110" spans="1:20" x14ac:dyDescent="0.3">
      <c r="A110" t="s">
        <v>108</v>
      </c>
      <c r="B110">
        <v>460205</v>
      </c>
      <c r="C110">
        <v>0</v>
      </c>
      <c r="D110">
        <v>0</v>
      </c>
      <c r="E110">
        <f t="shared" si="7"/>
        <v>0</v>
      </c>
      <c r="F110">
        <f t="shared" si="8"/>
        <v>0</v>
      </c>
      <c r="G110">
        <v>460205</v>
      </c>
      <c r="H110">
        <v>0</v>
      </c>
      <c r="I110">
        <f t="shared" si="9"/>
        <v>0</v>
      </c>
      <c r="J110">
        <v>0</v>
      </c>
      <c r="K110">
        <v>0</v>
      </c>
      <c r="L110">
        <v>0</v>
      </c>
      <c r="M110">
        <v>0</v>
      </c>
      <c r="N110">
        <f t="shared" si="10"/>
        <v>0</v>
      </c>
      <c r="O110">
        <f t="shared" si="11"/>
        <v>0</v>
      </c>
      <c r="P110">
        <f t="shared" si="12"/>
        <v>0</v>
      </c>
      <c r="R110">
        <f>(G110-H110-J110-K110-L110-M110)</f>
        <v>460205</v>
      </c>
      <c r="S110">
        <f>(G110-H110-N110-O110-P110-F110-J110)</f>
        <v>460205</v>
      </c>
      <c r="T110">
        <f t="shared" si="13"/>
        <v>1</v>
      </c>
    </row>
    <row r="111" spans="1:20" x14ac:dyDescent="0.3">
      <c r="A111" t="s">
        <v>109</v>
      </c>
      <c r="B111">
        <v>243670</v>
      </c>
      <c r="C111">
        <v>0</v>
      </c>
      <c r="D111">
        <v>0</v>
      </c>
      <c r="E111">
        <f t="shared" si="7"/>
        <v>0</v>
      </c>
      <c r="F111">
        <f t="shared" si="8"/>
        <v>0</v>
      </c>
      <c r="G111">
        <v>256356</v>
      </c>
      <c r="H111">
        <v>9062</v>
      </c>
      <c r="I111">
        <f t="shared" si="9"/>
        <v>3.7189641728567327E-2</v>
      </c>
      <c r="J111">
        <v>0</v>
      </c>
      <c r="K111">
        <v>0</v>
      </c>
      <c r="L111">
        <v>0</v>
      </c>
      <c r="M111">
        <v>12686</v>
      </c>
      <c r="N111">
        <f t="shared" si="10"/>
        <v>0</v>
      </c>
      <c r="O111">
        <f t="shared" si="11"/>
        <v>0</v>
      </c>
      <c r="P111">
        <f t="shared" si="12"/>
        <v>471.78779496860511</v>
      </c>
      <c r="R111">
        <f>(G111-H111-J111-K111-L111-M111)</f>
        <v>234608</v>
      </c>
      <c r="S111">
        <f>(G111-H111-N111-O111-P111-F111-J111)</f>
        <v>246822.21220503139</v>
      </c>
      <c r="T111">
        <f t="shared" si="13"/>
        <v>0.95051412878965191</v>
      </c>
    </row>
    <row r="112" spans="1:20" x14ac:dyDescent="0.3">
      <c r="A112" t="s">
        <v>110</v>
      </c>
      <c r="B112">
        <v>47907</v>
      </c>
      <c r="C112">
        <v>0</v>
      </c>
      <c r="D112">
        <v>0</v>
      </c>
      <c r="E112">
        <f t="shared" si="7"/>
        <v>0</v>
      </c>
      <c r="F112">
        <f t="shared" si="8"/>
        <v>0</v>
      </c>
      <c r="G112">
        <v>47959</v>
      </c>
      <c r="H112">
        <v>0</v>
      </c>
      <c r="I112">
        <f t="shared" si="9"/>
        <v>0</v>
      </c>
      <c r="J112">
        <v>0</v>
      </c>
      <c r="K112">
        <v>0</v>
      </c>
      <c r="L112">
        <v>0</v>
      </c>
      <c r="M112">
        <v>52</v>
      </c>
      <c r="N112">
        <f t="shared" si="10"/>
        <v>0</v>
      </c>
      <c r="O112">
        <f t="shared" si="11"/>
        <v>0</v>
      </c>
      <c r="P112">
        <f t="shared" si="12"/>
        <v>0</v>
      </c>
      <c r="R112">
        <f>(G112-H112-J112-K112-L112-M112)</f>
        <v>47907</v>
      </c>
      <c r="S112">
        <f>(G112-H112-N112-O112-P112-F112-J112)</f>
        <v>47959</v>
      </c>
      <c r="T112">
        <f t="shared" si="13"/>
        <v>0.99891574052836796</v>
      </c>
    </row>
    <row r="113" spans="1:20" x14ac:dyDescent="0.3">
      <c r="A113" t="s">
        <v>111</v>
      </c>
      <c r="B113">
        <v>71154</v>
      </c>
      <c r="C113">
        <v>0</v>
      </c>
      <c r="D113">
        <v>0</v>
      </c>
      <c r="E113">
        <f t="shared" si="7"/>
        <v>0</v>
      </c>
      <c r="F113">
        <f t="shared" si="8"/>
        <v>0</v>
      </c>
      <c r="G113">
        <v>74363</v>
      </c>
      <c r="H113">
        <v>12428</v>
      </c>
      <c r="I113">
        <f t="shared" si="9"/>
        <v>0.17466340613317594</v>
      </c>
      <c r="J113">
        <v>0</v>
      </c>
      <c r="K113">
        <v>0</v>
      </c>
      <c r="L113">
        <v>0</v>
      </c>
      <c r="M113">
        <v>3209</v>
      </c>
      <c r="N113">
        <f t="shared" si="10"/>
        <v>0</v>
      </c>
      <c r="O113">
        <f t="shared" si="11"/>
        <v>0</v>
      </c>
      <c r="P113">
        <f t="shared" si="12"/>
        <v>560.49487028136161</v>
      </c>
      <c r="R113">
        <f>(G113-H113-J113-K113-L113-M113)</f>
        <v>58726</v>
      </c>
      <c r="S113">
        <f>(G113-H113-N113-O113-P113-F113-J113)</f>
        <v>61374.505129718636</v>
      </c>
      <c r="T113">
        <f t="shared" si="13"/>
        <v>0.95684681898255852</v>
      </c>
    </row>
    <row r="114" spans="1:20" x14ac:dyDescent="0.3">
      <c r="A114" t="s">
        <v>112</v>
      </c>
      <c r="B114">
        <v>133647</v>
      </c>
      <c r="C114">
        <v>0</v>
      </c>
      <c r="D114">
        <v>0</v>
      </c>
      <c r="E114">
        <f t="shared" si="7"/>
        <v>0</v>
      </c>
      <c r="F114">
        <f t="shared" si="8"/>
        <v>0</v>
      </c>
      <c r="G114">
        <v>140575</v>
      </c>
      <c r="H114">
        <v>5161</v>
      </c>
      <c r="I114">
        <f t="shared" si="9"/>
        <v>3.8616654320710528E-2</v>
      </c>
      <c r="J114">
        <v>0</v>
      </c>
      <c r="K114">
        <v>0</v>
      </c>
      <c r="L114">
        <v>0</v>
      </c>
      <c r="M114">
        <v>6928</v>
      </c>
      <c r="N114">
        <f t="shared" si="10"/>
        <v>0</v>
      </c>
      <c r="O114">
        <f t="shared" si="11"/>
        <v>0</v>
      </c>
      <c r="P114">
        <f t="shared" si="12"/>
        <v>267.53618113388256</v>
      </c>
      <c r="R114">
        <f>(G114-H114-J114-K114-L114-M114)</f>
        <v>128486</v>
      </c>
      <c r="S114">
        <f>(G114-H114-N114-O114-P114-F114-J114)</f>
        <v>135146.46381886612</v>
      </c>
      <c r="T114">
        <f t="shared" si="13"/>
        <v>0.95071669927085189</v>
      </c>
    </row>
    <row r="115" spans="1:20" x14ac:dyDescent="0.3">
      <c r="A115" t="s">
        <v>113</v>
      </c>
      <c r="B115">
        <v>121332</v>
      </c>
      <c r="C115">
        <v>0</v>
      </c>
      <c r="D115">
        <v>0</v>
      </c>
      <c r="E115">
        <f t="shared" si="7"/>
        <v>0</v>
      </c>
      <c r="F115">
        <f t="shared" si="8"/>
        <v>0</v>
      </c>
      <c r="G115">
        <v>131963</v>
      </c>
      <c r="H115">
        <v>72506</v>
      </c>
      <c r="I115">
        <f t="shared" si="9"/>
        <v>0.59758348992846078</v>
      </c>
      <c r="J115">
        <v>0</v>
      </c>
      <c r="K115">
        <v>0</v>
      </c>
      <c r="L115">
        <v>0</v>
      </c>
      <c r="M115">
        <v>10631</v>
      </c>
      <c r="N115">
        <f t="shared" si="10"/>
        <v>0</v>
      </c>
      <c r="O115">
        <f t="shared" si="11"/>
        <v>0</v>
      </c>
      <c r="P115">
        <f t="shared" si="12"/>
        <v>6352.9100814294661</v>
      </c>
      <c r="R115">
        <f>(G115-H115-J115-K115-L115-M115)</f>
        <v>48826</v>
      </c>
      <c r="S115">
        <f>(G115-H115-N115-O115-P115-F115-J115)</f>
        <v>53104.089918570535</v>
      </c>
      <c r="T115">
        <f t="shared" si="13"/>
        <v>0.91943953987102445</v>
      </c>
    </row>
    <row r="116" spans="1:20" x14ac:dyDescent="0.3">
      <c r="A116" t="s">
        <v>114</v>
      </c>
      <c r="B116">
        <v>114654</v>
      </c>
      <c r="C116">
        <v>0</v>
      </c>
      <c r="D116">
        <v>0</v>
      </c>
      <c r="E116">
        <f t="shared" si="7"/>
        <v>0</v>
      </c>
      <c r="F116">
        <f t="shared" si="8"/>
        <v>0</v>
      </c>
      <c r="G116">
        <v>117048</v>
      </c>
      <c r="H116">
        <v>1668</v>
      </c>
      <c r="I116">
        <f t="shared" si="9"/>
        <v>1.4548118687529437E-2</v>
      </c>
      <c r="J116">
        <v>0</v>
      </c>
      <c r="K116">
        <v>0</v>
      </c>
      <c r="L116">
        <v>0</v>
      </c>
      <c r="M116">
        <v>2394</v>
      </c>
      <c r="N116">
        <f t="shared" si="10"/>
        <v>0</v>
      </c>
      <c r="O116">
        <f t="shared" si="11"/>
        <v>0</v>
      </c>
      <c r="P116">
        <f t="shared" si="12"/>
        <v>34.828196137945469</v>
      </c>
      <c r="R116">
        <f>(G116-H116-J116-K116-L116-M116)</f>
        <v>112986</v>
      </c>
      <c r="S116">
        <f>(G116-H116-N116-O116-P116-F116-J116)</f>
        <v>115345.17180386206</v>
      </c>
      <c r="T116">
        <f t="shared" si="13"/>
        <v>0.97954685257330321</v>
      </c>
    </row>
    <row r="117" spans="1:20" x14ac:dyDescent="0.3">
      <c r="A117" t="s">
        <v>115</v>
      </c>
      <c r="B117">
        <v>154488</v>
      </c>
      <c r="C117">
        <v>0</v>
      </c>
      <c r="D117">
        <v>0</v>
      </c>
      <c r="E117">
        <f t="shared" si="7"/>
        <v>0</v>
      </c>
      <c r="F117">
        <f t="shared" si="8"/>
        <v>0</v>
      </c>
      <c r="G117">
        <v>164380</v>
      </c>
      <c r="H117">
        <v>5861</v>
      </c>
      <c r="I117">
        <f t="shared" si="9"/>
        <v>3.7938221738905285E-2</v>
      </c>
      <c r="J117">
        <v>0</v>
      </c>
      <c r="K117">
        <v>0</v>
      </c>
      <c r="L117">
        <v>0</v>
      </c>
      <c r="M117">
        <v>9892</v>
      </c>
      <c r="N117">
        <f t="shared" si="10"/>
        <v>0</v>
      </c>
      <c r="O117">
        <f t="shared" si="11"/>
        <v>0</v>
      </c>
      <c r="P117">
        <f t="shared" si="12"/>
        <v>375.2848894412511</v>
      </c>
      <c r="R117">
        <f>(G117-H117-J117-K117-L117-M117)</f>
        <v>148627</v>
      </c>
      <c r="S117">
        <f>(G117-H117-N117-O117-P117-F117-J117)</f>
        <v>158143.71511055875</v>
      </c>
      <c r="T117">
        <f t="shared" si="13"/>
        <v>0.93982236281786102</v>
      </c>
    </row>
    <row r="118" spans="1:20" x14ac:dyDescent="0.3">
      <c r="A118" t="s">
        <v>116</v>
      </c>
      <c r="B118">
        <v>42995</v>
      </c>
      <c r="C118">
        <v>0</v>
      </c>
      <c r="D118">
        <v>0</v>
      </c>
      <c r="E118">
        <f t="shared" si="7"/>
        <v>0</v>
      </c>
      <c r="F118">
        <f t="shared" si="8"/>
        <v>0</v>
      </c>
      <c r="G118">
        <v>44899</v>
      </c>
      <c r="H118">
        <v>0</v>
      </c>
      <c r="I118">
        <f t="shared" si="9"/>
        <v>0</v>
      </c>
      <c r="J118">
        <v>0</v>
      </c>
      <c r="K118">
        <v>0</v>
      </c>
      <c r="L118">
        <v>0</v>
      </c>
      <c r="M118">
        <v>1904</v>
      </c>
      <c r="N118">
        <f t="shared" si="10"/>
        <v>0</v>
      </c>
      <c r="O118">
        <f t="shared" si="11"/>
        <v>0</v>
      </c>
      <c r="P118">
        <f t="shared" si="12"/>
        <v>0</v>
      </c>
      <c r="R118">
        <f>(G118-H118-J118-K118-L118-M118)</f>
        <v>42995</v>
      </c>
      <c r="S118">
        <f>(G118-H118-N118-O118-P118-F118-J118)</f>
        <v>44899</v>
      </c>
      <c r="T118">
        <f t="shared" si="13"/>
        <v>0.95759371032762419</v>
      </c>
    </row>
    <row r="119" spans="1:20" x14ac:dyDescent="0.3">
      <c r="A119" t="s">
        <v>117</v>
      </c>
      <c r="B119">
        <v>790204</v>
      </c>
      <c r="C119">
        <v>0</v>
      </c>
      <c r="D119">
        <v>0</v>
      </c>
      <c r="E119">
        <f t="shared" si="7"/>
        <v>0</v>
      </c>
      <c r="F119">
        <f t="shared" si="8"/>
        <v>0</v>
      </c>
      <c r="G119">
        <v>790204</v>
      </c>
      <c r="H119">
        <v>0</v>
      </c>
      <c r="I119">
        <f t="shared" si="9"/>
        <v>0</v>
      </c>
      <c r="J119">
        <v>0</v>
      </c>
      <c r="K119">
        <v>0</v>
      </c>
      <c r="L119">
        <v>0</v>
      </c>
      <c r="M119">
        <v>0</v>
      </c>
      <c r="N119">
        <f t="shared" si="10"/>
        <v>0</v>
      </c>
      <c r="O119">
        <f t="shared" si="11"/>
        <v>0</v>
      </c>
      <c r="P119">
        <f t="shared" si="12"/>
        <v>0</v>
      </c>
      <c r="R119">
        <f>(G119-H119-J119-K119-L119-M119)</f>
        <v>790204</v>
      </c>
      <c r="S119">
        <f>(G119-H119-N119-O119-P119-F119-J119)</f>
        <v>790204</v>
      </c>
      <c r="T119">
        <f t="shared" si="13"/>
        <v>1</v>
      </c>
    </row>
    <row r="120" spans="1:20" x14ac:dyDescent="0.3">
      <c r="A120" t="s">
        <v>118</v>
      </c>
      <c r="B120">
        <v>13863</v>
      </c>
      <c r="C120">
        <v>0</v>
      </c>
      <c r="D120">
        <v>0</v>
      </c>
      <c r="E120">
        <f t="shared" si="7"/>
        <v>0</v>
      </c>
      <c r="F120">
        <f t="shared" si="8"/>
        <v>0</v>
      </c>
      <c r="G120">
        <v>13863</v>
      </c>
      <c r="H120">
        <v>0</v>
      </c>
      <c r="I120">
        <f t="shared" si="9"/>
        <v>0</v>
      </c>
      <c r="J120">
        <v>0</v>
      </c>
      <c r="K120">
        <v>0</v>
      </c>
      <c r="L120">
        <v>0</v>
      </c>
      <c r="M120">
        <v>0</v>
      </c>
      <c r="N120">
        <f t="shared" si="10"/>
        <v>0</v>
      </c>
      <c r="O120">
        <f t="shared" si="11"/>
        <v>0</v>
      </c>
      <c r="P120">
        <f t="shared" si="12"/>
        <v>0</v>
      </c>
      <c r="R120">
        <f>(G120-H120-J120-K120-L120-M120)</f>
        <v>13863</v>
      </c>
      <c r="S120">
        <f>(G120-H120-N120-O120-P120-F120-J120)</f>
        <v>13863</v>
      </c>
      <c r="T120">
        <f t="shared" si="13"/>
        <v>1</v>
      </c>
    </row>
    <row r="121" spans="1:20" x14ac:dyDescent="0.3">
      <c r="A121" t="s">
        <v>119</v>
      </c>
      <c r="B121">
        <v>335689</v>
      </c>
      <c r="C121">
        <v>0</v>
      </c>
      <c r="D121">
        <v>0</v>
      </c>
      <c r="E121">
        <f t="shared" si="7"/>
        <v>0</v>
      </c>
      <c r="F121">
        <f t="shared" si="8"/>
        <v>0</v>
      </c>
      <c r="G121">
        <v>335689</v>
      </c>
      <c r="H121">
        <v>0</v>
      </c>
      <c r="I121">
        <f t="shared" si="9"/>
        <v>0</v>
      </c>
      <c r="J121">
        <v>0</v>
      </c>
      <c r="K121">
        <v>0</v>
      </c>
      <c r="L121">
        <v>0</v>
      </c>
      <c r="M121">
        <v>0</v>
      </c>
      <c r="N121">
        <f t="shared" si="10"/>
        <v>0</v>
      </c>
      <c r="O121">
        <f t="shared" si="11"/>
        <v>0</v>
      </c>
      <c r="P121">
        <f t="shared" si="12"/>
        <v>0</v>
      </c>
      <c r="R121">
        <f>(G121-H121-J121-K121-L121-M121)</f>
        <v>335689</v>
      </c>
      <c r="S121">
        <f>(G121-H121-N121-O121-P121-F121-J121)</f>
        <v>335689</v>
      </c>
      <c r="T121">
        <f t="shared" si="13"/>
        <v>1</v>
      </c>
    </row>
    <row r="122" spans="1:20" x14ac:dyDescent="0.3">
      <c r="A122" t="s">
        <v>120</v>
      </c>
      <c r="B122">
        <v>148324</v>
      </c>
      <c r="C122">
        <v>0</v>
      </c>
      <c r="D122">
        <v>0</v>
      </c>
      <c r="E122">
        <f t="shared" si="7"/>
        <v>0</v>
      </c>
      <c r="F122">
        <f t="shared" si="8"/>
        <v>0</v>
      </c>
      <c r="G122">
        <v>150938</v>
      </c>
      <c r="H122">
        <v>1262</v>
      </c>
      <c r="I122">
        <f t="shared" si="9"/>
        <v>8.5084005285725843E-3</v>
      </c>
      <c r="J122">
        <v>0</v>
      </c>
      <c r="K122">
        <v>0</v>
      </c>
      <c r="L122">
        <v>0</v>
      </c>
      <c r="M122">
        <v>2614</v>
      </c>
      <c r="N122">
        <f t="shared" si="10"/>
        <v>0</v>
      </c>
      <c r="O122">
        <f t="shared" si="11"/>
        <v>0</v>
      </c>
      <c r="P122">
        <f t="shared" si="12"/>
        <v>22.240958981688735</v>
      </c>
      <c r="R122">
        <f>(G122-H122-J122-K122-L122-M122)</f>
        <v>147062</v>
      </c>
      <c r="S122">
        <f>(G122-H122-N122-O122-P122-F122-J122)</f>
        <v>149653.75904101832</v>
      </c>
      <c r="T122">
        <f t="shared" si="13"/>
        <v>0.98268163086830351</v>
      </c>
    </row>
    <row r="123" spans="1:20" x14ac:dyDescent="0.3">
      <c r="A123" t="s">
        <v>121</v>
      </c>
      <c r="B123">
        <v>198509</v>
      </c>
      <c r="C123">
        <v>0</v>
      </c>
      <c r="D123">
        <v>0</v>
      </c>
      <c r="E123">
        <f t="shared" si="7"/>
        <v>0</v>
      </c>
      <c r="F123">
        <f t="shared" si="8"/>
        <v>0</v>
      </c>
      <c r="G123">
        <v>198509</v>
      </c>
      <c r="H123">
        <v>0</v>
      </c>
      <c r="I123">
        <f t="shared" si="9"/>
        <v>0</v>
      </c>
      <c r="J123">
        <v>0</v>
      </c>
      <c r="K123">
        <v>0</v>
      </c>
      <c r="L123">
        <v>0</v>
      </c>
      <c r="M123">
        <v>0</v>
      </c>
      <c r="N123">
        <f t="shared" si="10"/>
        <v>0</v>
      </c>
      <c r="O123">
        <f t="shared" si="11"/>
        <v>0</v>
      </c>
      <c r="P123">
        <f t="shared" si="12"/>
        <v>0</v>
      </c>
      <c r="R123">
        <f>(G123-H123-J123-K123-L123-M123)</f>
        <v>198509</v>
      </c>
      <c r="S123">
        <f>(G123-H123-N123-O123-P123-F123-J123)</f>
        <v>198509</v>
      </c>
      <c r="T123">
        <f t="shared" si="13"/>
        <v>1</v>
      </c>
    </row>
    <row r="124" spans="1:20" x14ac:dyDescent="0.3">
      <c r="A124" t="s">
        <v>122</v>
      </c>
      <c r="B124">
        <v>306997</v>
      </c>
      <c r="C124">
        <v>0</v>
      </c>
      <c r="D124">
        <v>0</v>
      </c>
      <c r="E124">
        <f t="shared" si="7"/>
        <v>0</v>
      </c>
      <c r="F124">
        <f t="shared" si="8"/>
        <v>0</v>
      </c>
      <c r="G124">
        <v>315110</v>
      </c>
      <c r="H124">
        <v>877</v>
      </c>
      <c r="I124">
        <f t="shared" si="9"/>
        <v>2.8567054401183074E-3</v>
      </c>
      <c r="J124">
        <v>0</v>
      </c>
      <c r="K124">
        <v>0</v>
      </c>
      <c r="L124">
        <v>0</v>
      </c>
      <c r="M124">
        <v>8113</v>
      </c>
      <c r="N124">
        <f t="shared" si="10"/>
        <v>0</v>
      </c>
      <c r="O124">
        <f t="shared" si="11"/>
        <v>0</v>
      </c>
      <c r="P124">
        <f t="shared" si="12"/>
        <v>23.176451235679828</v>
      </c>
      <c r="R124">
        <f>(G124-H124-J124-K124-L124-M124)</f>
        <v>306120</v>
      </c>
      <c r="S124">
        <f>(G124-H124-N124-O124-P124-F124-J124)</f>
        <v>314209.82354876434</v>
      </c>
      <c r="T124">
        <f t="shared" si="13"/>
        <v>0.97425343530830499</v>
      </c>
    </row>
    <row r="125" spans="1:20" x14ac:dyDescent="0.3">
      <c r="A125" t="s">
        <v>123</v>
      </c>
      <c r="B125">
        <v>44876</v>
      </c>
      <c r="C125">
        <v>0</v>
      </c>
      <c r="D125">
        <v>0</v>
      </c>
      <c r="E125">
        <f t="shared" si="7"/>
        <v>0</v>
      </c>
      <c r="F125">
        <f t="shared" si="8"/>
        <v>0</v>
      </c>
      <c r="G125">
        <v>52012</v>
      </c>
      <c r="H125">
        <v>5384</v>
      </c>
      <c r="I125">
        <f t="shared" si="9"/>
        <v>0.11997504233888938</v>
      </c>
      <c r="J125">
        <v>6</v>
      </c>
      <c r="K125">
        <v>0</v>
      </c>
      <c r="L125">
        <v>0</v>
      </c>
      <c r="M125">
        <v>7130</v>
      </c>
      <c r="N125">
        <f t="shared" si="10"/>
        <v>0</v>
      </c>
      <c r="O125">
        <f t="shared" si="11"/>
        <v>0</v>
      </c>
      <c r="P125">
        <f t="shared" si="12"/>
        <v>855.42205187628122</v>
      </c>
      <c r="R125">
        <f>(G125-H125-J125-K125-L125-M125)</f>
        <v>39492</v>
      </c>
      <c r="S125">
        <f>(G125-H125-N125-O125-P125-F125-J125)</f>
        <v>45766.577948123719</v>
      </c>
      <c r="T125">
        <f t="shared" si="13"/>
        <v>0.86290043456524246</v>
      </c>
    </row>
    <row r="126" spans="1:20" x14ac:dyDescent="0.3">
      <c r="A126" t="s">
        <v>124</v>
      </c>
      <c r="B126">
        <v>88964</v>
      </c>
      <c r="C126">
        <v>0</v>
      </c>
      <c r="D126">
        <v>0</v>
      </c>
      <c r="E126">
        <f t="shared" si="7"/>
        <v>0</v>
      </c>
      <c r="F126">
        <f t="shared" si="8"/>
        <v>0</v>
      </c>
      <c r="G126">
        <v>88964</v>
      </c>
      <c r="H126">
        <v>0</v>
      </c>
      <c r="I126">
        <f t="shared" si="9"/>
        <v>0</v>
      </c>
      <c r="J126">
        <v>0</v>
      </c>
      <c r="K126">
        <v>0</v>
      </c>
      <c r="L126">
        <v>0</v>
      </c>
      <c r="M126">
        <v>0</v>
      </c>
      <c r="N126">
        <f t="shared" si="10"/>
        <v>0</v>
      </c>
      <c r="O126">
        <f t="shared" si="11"/>
        <v>0</v>
      </c>
      <c r="P126">
        <f t="shared" si="12"/>
        <v>0</v>
      </c>
      <c r="R126">
        <f>(G126-H126-J126-K126-L126-M126)</f>
        <v>88964</v>
      </c>
      <c r="S126">
        <f>(G126-H126-N126-O126-P126-F126-J126)</f>
        <v>88964</v>
      </c>
      <c r="T126">
        <f t="shared" si="13"/>
        <v>1</v>
      </c>
    </row>
    <row r="127" spans="1:20" x14ac:dyDescent="0.3">
      <c r="A127" t="s">
        <v>125</v>
      </c>
      <c r="B127">
        <v>31161</v>
      </c>
      <c r="C127">
        <v>0</v>
      </c>
      <c r="D127">
        <v>0</v>
      </c>
      <c r="E127">
        <f t="shared" si="7"/>
        <v>0</v>
      </c>
      <c r="F127">
        <f t="shared" si="8"/>
        <v>0</v>
      </c>
      <c r="G127">
        <v>32493</v>
      </c>
      <c r="H127">
        <v>0</v>
      </c>
      <c r="I127">
        <f t="shared" si="9"/>
        <v>0</v>
      </c>
      <c r="J127">
        <v>0</v>
      </c>
      <c r="K127">
        <v>0</v>
      </c>
      <c r="L127">
        <v>0</v>
      </c>
      <c r="M127">
        <v>1332</v>
      </c>
      <c r="N127">
        <f t="shared" si="10"/>
        <v>0</v>
      </c>
      <c r="O127">
        <f t="shared" si="11"/>
        <v>0</v>
      </c>
      <c r="P127">
        <f t="shared" si="12"/>
        <v>0</v>
      </c>
      <c r="R127">
        <f>(G127-H127-J127-K127-L127-M127)</f>
        <v>31161</v>
      </c>
      <c r="S127">
        <f>(G127-H127-N127-O127-P127-F127-J127)</f>
        <v>32493</v>
      </c>
      <c r="T127">
        <f t="shared" si="13"/>
        <v>0.95900655525805556</v>
      </c>
    </row>
    <row r="128" spans="1:20" x14ac:dyDescent="0.3">
      <c r="A128" t="s">
        <v>126</v>
      </c>
      <c r="B128">
        <v>57714</v>
      </c>
      <c r="C128">
        <v>0</v>
      </c>
      <c r="D128">
        <v>0</v>
      </c>
      <c r="E128">
        <f t="shared" si="7"/>
        <v>0</v>
      </c>
      <c r="F128">
        <f t="shared" si="8"/>
        <v>0</v>
      </c>
      <c r="G128">
        <v>58506</v>
      </c>
      <c r="H128">
        <v>0</v>
      </c>
      <c r="I128">
        <f t="shared" si="9"/>
        <v>0</v>
      </c>
      <c r="J128">
        <v>0</v>
      </c>
      <c r="K128">
        <v>0</v>
      </c>
      <c r="L128">
        <v>0</v>
      </c>
      <c r="M128">
        <v>792</v>
      </c>
      <c r="N128">
        <f t="shared" si="10"/>
        <v>0</v>
      </c>
      <c r="O128">
        <f t="shared" si="11"/>
        <v>0</v>
      </c>
      <c r="P128">
        <f t="shared" si="12"/>
        <v>0</v>
      </c>
      <c r="R128">
        <f>(G128-H128-J128-K128-L128-M128)</f>
        <v>57714</v>
      </c>
      <c r="S128">
        <f>(G128-H128-N128-O128-P128-F128-J128)</f>
        <v>58506</v>
      </c>
      <c r="T128">
        <f t="shared" si="13"/>
        <v>0.98646292687929438</v>
      </c>
    </row>
    <row r="129" spans="1:20" x14ac:dyDescent="0.3">
      <c r="A129" t="s">
        <v>127</v>
      </c>
      <c r="B129">
        <v>74451</v>
      </c>
      <c r="C129">
        <v>0</v>
      </c>
      <c r="D129">
        <v>0</v>
      </c>
      <c r="E129">
        <f t="shared" si="7"/>
        <v>0</v>
      </c>
      <c r="F129">
        <f t="shared" si="8"/>
        <v>0</v>
      </c>
      <c r="G129">
        <v>74451</v>
      </c>
      <c r="H129">
        <v>0</v>
      </c>
      <c r="I129">
        <f t="shared" si="9"/>
        <v>0</v>
      </c>
      <c r="J129">
        <v>0</v>
      </c>
      <c r="K129">
        <v>0</v>
      </c>
      <c r="L129">
        <v>0</v>
      </c>
      <c r="M129">
        <v>0</v>
      </c>
      <c r="N129">
        <f t="shared" si="10"/>
        <v>0</v>
      </c>
      <c r="O129">
        <f t="shared" si="11"/>
        <v>0</v>
      </c>
      <c r="P129">
        <f t="shared" si="12"/>
        <v>0</v>
      </c>
      <c r="R129">
        <f>(G129-H129-J129-K129-L129-M129)</f>
        <v>74451</v>
      </c>
      <c r="S129">
        <f>(G129-H129-N129-O129-P129-F129-J129)</f>
        <v>74451</v>
      </c>
      <c r="T129">
        <f t="shared" si="13"/>
        <v>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9B040-D49C-4804-A590-6A70397FBAE8}">
  <dimension ref="A1:S130"/>
  <sheetViews>
    <sheetView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Q7" sqref="Q7"/>
    </sheetView>
  </sheetViews>
  <sheetFormatPr defaultRowHeight="14.4" x14ac:dyDescent="0.3"/>
  <cols>
    <col min="1" max="1" width="38.6640625" customWidth="1"/>
    <col min="2" max="4" width="14.109375" customWidth="1"/>
    <col min="5" max="5" width="14.109375" style="3" customWidth="1"/>
    <col min="6" max="6" width="14.109375" customWidth="1"/>
    <col min="7" max="7" width="14.109375" style="3" customWidth="1"/>
    <col min="8" max="11" width="14.109375" customWidth="1"/>
    <col min="12" max="14" width="14.109375" style="3" customWidth="1"/>
    <col min="15" max="15" width="14.109375" customWidth="1"/>
    <col min="17" max="19" width="8.88671875" style="3"/>
  </cols>
  <sheetData>
    <row r="1" spans="1:19" ht="57.6" x14ac:dyDescent="0.3">
      <c r="B1" s="1" t="s">
        <v>128</v>
      </c>
      <c r="C1" s="1" t="s">
        <v>129</v>
      </c>
      <c r="D1" s="1" t="s">
        <v>130</v>
      </c>
      <c r="E1" s="2" t="s">
        <v>147</v>
      </c>
      <c r="F1" s="1" t="s">
        <v>132</v>
      </c>
      <c r="G1" s="2" t="s">
        <v>146</v>
      </c>
      <c r="H1" s="1" t="s">
        <v>133</v>
      </c>
      <c r="I1" s="1" t="s">
        <v>134</v>
      </c>
      <c r="J1" s="1" t="s">
        <v>135</v>
      </c>
      <c r="K1" s="1" t="s">
        <v>136</v>
      </c>
      <c r="L1" s="2" t="s">
        <v>134</v>
      </c>
      <c r="M1" s="2" t="s">
        <v>135</v>
      </c>
      <c r="N1" s="2" t="s">
        <v>136</v>
      </c>
      <c r="O1" s="1" t="s">
        <v>138</v>
      </c>
      <c r="Q1" s="3" t="s">
        <v>144</v>
      </c>
      <c r="R1" s="3" t="s">
        <v>143</v>
      </c>
      <c r="S1" s="3" t="s">
        <v>137</v>
      </c>
    </row>
    <row r="2" spans="1:19" x14ac:dyDescent="0.3">
      <c r="A2" t="s">
        <v>0</v>
      </c>
      <c r="B2">
        <v>18874</v>
      </c>
      <c r="C2">
        <v>2621</v>
      </c>
      <c r="D2">
        <v>1344</v>
      </c>
      <c r="E2" s="3">
        <f>(C2+D2)*G2</f>
        <v>1407.0981244039419</v>
      </c>
      <c r="F2">
        <v>6698</v>
      </c>
      <c r="G2" s="3">
        <f>F2/B2</f>
        <v>0.3548797287273498</v>
      </c>
      <c r="H2">
        <v>54</v>
      </c>
      <c r="I2">
        <v>0</v>
      </c>
      <c r="J2">
        <v>34</v>
      </c>
      <c r="K2">
        <v>101</v>
      </c>
      <c r="L2" s="3">
        <f>I2*$G2</f>
        <v>0</v>
      </c>
      <c r="M2" s="3">
        <f t="shared" ref="M2:N2" si="0">J2*$G2</f>
        <v>12.065910776729893</v>
      </c>
      <c r="N2" s="3">
        <f t="shared" si="0"/>
        <v>35.842852601462333</v>
      </c>
      <c r="O2">
        <v>846</v>
      </c>
      <c r="Q2" s="3">
        <f>O2+F2+E2+L2+M2+N2+H2</f>
        <v>9053.0068877821341</v>
      </c>
      <c r="R2" s="3">
        <f>O2+F2+E2</f>
        <v>8951.0981244039413</v>
      </c>
      <c r="S2" s="3">
        <f>R2/Q2</f>
        <v>0.98874310329800719</v>
      </c>
    </row>
    <row r="3" spans="1:19" x14ac:dyDescent="0.3">
      <c r="A3" t="s">
        <v>1</v>
      </c>
      <c r="B3">
        <v>35260</v>
      </c>
      <c r="C3">
        <v>6072</v>
      </c>
      <c r="D3">
        <v>2323</v>
      </c>
      <c r="E3" s="3">
        <f t="shared" ref="E3:E66" si="1">(C3+D3)*G3</f>
        <v>143.32926829268294</v>
      </c>
      <c r="F3">
        <v>602</v>
      </c>
      <c r="G3" s="3">
        <f t="shared" ref="G3:G66" si="2">F3/B3</f>
        <v>1.7073170731707318E-2</v>
      </c>
      <c r="H3">
        <v>0</v>
      </c>
      <c r="I3">
        <v>0</v>
      </c>
      <c r="J3">
        <v>179</v>
      </c>
      <c r="K3">
        <v>-7</v>
      </c>
      <c r="L3" s="3">
        <f t="shared" ref="L3:L66" si="3">I3*$G3</f>
        <v>0</v>
      </c>
      <c r="M3" s="3">
        <f t="shared" ref="M3:M66" si="4">J3*$G3</f>
        <v>3.0560975609756098</v>
      </c>
      <c r="N3" s="3">
        <f t="shared" ref="N3:N66" si="5">K3*$G3</f>
        <v>-0.11951219512195123</v>
      </c>
      <c r="O3">
        <v>14997</v>
      </c>
      <c r="Q3" s="3">
        <f>O3+F3+E3+L3+M3+N3+H3</f>
        <v>15745.265853658535</v>
      </c>
      <c r="R3" s="3">
        <f>O3+F3+E3</f>
        <v>15742.329268292682</v>
      </c>
      <c r="S3" s="3">
        <f t="shared" ref="S3:S66" si="6">R3/Q3</f>
        <v>0.99981349407541631</v>
      </c>
    </row>
    <row r="4" spans="1:19" x14ac:dyDescent="0.3">
      <c r="A4" t="s">
        <v>2</v>
      </c>
      <c r="B4">
        <v>14535</v>
      </c>
      <c r="C4">
        <v>979</v>
      </c>
      <c r="D4">
        <v>356</v>
      </c>
      <c r="E4" s="3">
        <f t="shared" si="1"/>
        <v>12.858617131062951</v>
      </c>
      <c r="F4">
        <v>140</v>
      </c>
      <c r="G4" s="3">
        <f t="shared" si="2"/>
        <v>9.6319229446164435E-3</v>
      </c>
      <c r="H4">
        <v>1</v>
      </c>
      <c r="I4">
        <v>0</v>
      </c>
      <c r="J4">
        <v>39</v>
      </c>
      <c r="K4">
        <v>183</v>
      </c>
      <c r="L4" s="3">
        <f t="shared" si="3"/>
        <v>0</v>
      </c>
      <c r="M4" s="3">
        <f t="shared" si="4"/>
        <v>0.37564499484004127</v>
      </c>
      <c r="N4" s="3">
        <f t="shared" si="5"/>
        <v>1.7626418988648092</v>
      </c>
      <c r="O4">
        <v>6305</v>
      </c>
      <c r="Q4" s="3">
        <f>O4+F4+E4+L4+M4+N4+H4</f>
        <v>6460.996904024767</v>
      </c>
      <c r="R4" s="3">
        <f>O4+F4+E4</f>
        <v>6457.8586171310626</v>
      </c>
      <c r="S4" s="3">
        <f t="shared" si="6"/>
        <v>0.99951427203257914</v>
      </c>
    </row>
    <row r="5" spans="1:19" x14ac:dyDescent="0.3">
      <c r="A5" t="s">
        <v>3</v>
      </c>
      <c r="B5">
        <v>53786</v>
      </c>
      <c r="C5">
        <v>0</v>
      </c>
      <c r="D5">
        <v>2870</v>
      </c>
      <c r="E5" s="3">
        <f t="shared" si="1"/>
        <v>0</v>
      </c>
      <c r="F5">
        <v>0</v>
      </c>
      <c r="G5" s="3">
        <f t="shared" si="2"/>
        <v>0</v>
      </c>
      <c r="H5">
        <v>0</v>
      </c>
      <c r="I5">
        <v>0</v>
      </c>
      <c r="J5">
        <v>56</v>
      </c>
      <c r="K5">
        <v>1394</v>
      </c>
      <c r="L5" s="3">
        <f t="shared" si="3"/>
        <v>0</v>
      </c>
      <c r="M5" s="3">
        <f t="shared" si="4"/>
        <v>0</v>
      </c>
      <c r="N5" s="3">
        <f t="shared" si="5"/>
        <v>0</v>
      </c>
      <c r="O5">
        <v>0</v>
      </c>
      <c r="Q5" s="3">
        <f>O5+F5+E5+L5+M5+N5+H5</f>
        <v>0</v>
      </c>
      <c r="R5" s="3">
        <f>O5+F5+E5</f>
        <v>0</v>
      </c>
      <c r="S5" s="3" t="e">
        <f t="shared" si="6"/>
        <v>#DIV/0!</v>
      </c>
    </row>
    <row r="6" spans="1:19" x14ac:dyDescent="0.3">
      <c r="A6" t="s">
        <v>4</v>
      </c>
      <c r="B6">
        <v>157520</v>
      </c>
      <c r="C6">
        <v>5093</v>
      </c>
      <c r="D6">
        <v>3089</v>
      </c>
      <c r="E6" s="3">
        <f t="shared" si="1"/>
        <v>17.193004062976133</v>
      </c>
      <c r="F6">
        <v>331</v>
      </c>
      <c r="G6" s="3">
        <f t="shared" si="2"/>
        <v>2.1013204672422551E-3</v>
      </c>
      <c r="H6">
        <v>0</v>
      </c>
      <c r="I6">
        <v>0</v>
      </c>
      <c r="J6">
        <v>126</v>
      </c>
      <c r="K6">
        <v>360</v>
      </c>
      <c r="L6" s="3">
        <f t="shared" si="3"/>
        <v>0</v>
      </c>
      <c r="M6" s="3">
        <f t="shared" si="4"/>
        <v>0.26476637887252413</v>
      </c>
      <c r="N6" s="3">
        <f t="shared" si="5"/>
        <v>0.75647536820721184</v>
      </c>
      <c r="O6">
        <v>124110</v>
      </c>
      <c r="Q6" s="3">
        <f>O6+F6+E6+L6+M6+N6+H6</f>
        <v>124459.21424581006</v>
      </c>
      <c r="R6" s="3">
        <f>O6+F6+E6</f>
        <v>124458.19300406298</v>
      </c>
      <c r="S6" s="3">
        <f t="shared" si="6"/>
        <v>0.99999179456697307</v>
      </c>
    </row>
    <row r="7" spans="1:19" x14ac:dyDescent="0.3">
      <c r="A7" t="s">
        <v>5</v>
      </c>
      <c r="B7">
        <v>62235</v>
      </c>
      <c r="C7">
        <v>21671</v>
      </c>
      <c r="D7">
        <v>1697</v>
      </c>
      <c r="E7" s="3">
        <f t="shared" si="1"/>
        <v>765.97927211376236</v>
      </c>
      <c r="F7">
        <v>2040</v>
      </c>
      <c r="G7" s="3">
        <f t="shared" si="2"/>
        <v>3.2778982887442756E-2</v>
      </c>
      <c r="H7">
        <v>128</v>
      </c>
      <c r="I7">
        <v>0</v>
      </c>
      <c r="J7">
        <v>2012</v>
      </c>
      <c r="K7">
        <v>-28</v>
      </c>
      <c r="L7" s="3">
        <f t="shared" si="3"/>
        <v>0</v>
      </c>
      <c r="M7" s="3">
        <f t="shared" si="4"/>
        <v>65.951313569534832</v>
      </c>
      <c r="N7" s="3">
        <f t="shared" si="5"/>
        <v>-0.91781152084839723</v>
      </c>
      <c r="O7">
        <v>1615</v>
      </c>
      <c r="Q7" s="3">
        <f>O7+F7+E7+L7+M7+N7+H7</f>
        <v>4614.0127741624483</v>
      </c>
      <c r="R7" s="3">
        <f>O7+F7+E7</f>
        <v>4420.9792721137619</v>
      </c>
      <c r="S7" s="3">
        <f t="shared" si="6"/>
        <v>0.95816363943991756</v>
      </c>
    </row>
    <row r="8" spans="1:19" x14ac:dyDescent="0.3">
      <c r="A8" t="s">
        <v>6</v>
      </c>
      <c r="B8">
        <v>10189</v>
      </c>
      <c r="C8">
        <v>4690</v>
      </c>
      <c r="D8">
        <v>955</v>
      </c>
      <c r="E8" s="3">
        <f t="shared" si="1"/>
        <v>39.890077534596131</v>
      </c>
      <c r="F8">
        <v>72</v>
      </c>
      <c r="G8" s="3">
        <f t="shared" si="2"/>
        <v>7.0664442045343017E-3</v>
      </c>
      <c r="H8">
        <v>5</v>
      </c>
      <c r="I8">
        <v>0</v>
      </c>
      <c r="J8">
        <v>174</v>
      </c>
      <c r="K8">
        <v>0</v>
      </c>
      <c r="L8" s="3">
        <f t="shared" si="3"/>
        <v>0</v>
      </c>
      <c r="M8" s="3">
        <f t="shared" si="4"/>
        <v>1.2295612915889684</v>
      </c>
      <c r="N8" s="3">
        <f t="shared" si="5"/>
        <v>0</v>
      </c>
      <c r="O8">
        <v>44</v>
      </c>
      <c r="Q8" s="3">
        <f>O8+F8+E8+L8+M8+N8+H8</f>
        <v>162.11963882618508</v>
      </c>
      <c r="R8" s="3">
        <f>O8+F8+E8</f>
        <v>155.89007753459612</v>
      </c>
      <c r="S8" s="3">
        <f t="shared" si="6"/>
        <v>0.96157429576889242</v>
      </c>
    </row>
    <row r="9" spans="1:19" x14ac:dyDescent="0.3">
      <c r="A9" t="s">
        <v>7</v>
      </c>
      <c r="B9">
        <v>23926</v>
      </c>
      <c r="C9">
        <v>1262</v>
      </c>
      <c r="D9">
        <v>305</v>
      </c>
      <c r="E9" s="3">
        <f t="shared" si="1"/>
        <v>0</v>
      </c>
      <c r="F9">
        <v>0</v>
      </c>
      <c r="G9" s="3">
        <f t="shared" si="2"/>
        <v>0</v>
      </c>
      <c r="H9">
        <v>0</v>
      </c>
      <c r="I9">
        <v>0</v>
      </c>
      <c r="J9">
        <v>49</v>
      </c>
      <c r="K9">
        <v>-254</v>
      </c>
      <c r="L9" s="3">
        <f t="shared" si="3"/>
        <v>0</v>
      </c>
      <c r="M9" s="3">
        <f t="shared" si="4"/>
        <v>0</v>
      </c>
      <c r="N9" s="3">
        <f t="shared" si="5"/>
        <v>0</v>
      </c>
      <c r="O9">
        <v>15971</v>
      </c>
      <c r="Q9" s="3">
        <f>O9+F9+E9+L9+M9+N9+H9</f>
        <v>15971</v>
      </c>
      <c r="R9" s="3">
        <f>O9+F9+E9</f>
        <v>15971</v>
      </c>
      <c r="S9" s="3">
        <f t="shared" si="6"/>
        <v>1</v>
      </c>
    </row>
    <row r="10" spans="1:19" x14ac:dyDescent="0.3">
      <c r="A10" t="s">
        <v>8</v>
      </c>
      <c r="B10">
        <v>27901</v>
      </c>
      <c r="C10">
        <v>10994</v>
      </c>
      <c r="D10">
        <v>855</v>
      </c>
      <c r="E10" s="3">
        <f t="shared" si="1"/>
        <v>1000.1216802265152</v>
      </c>
      <c r="F10">
        <v>2355</v>
      </c>
      <c r="G10" s="3">
        <f t="shared" si="2"/>
        <v>8.4405576861044412E-2</v>
      </c>
      <c r="H10">
        <v>127</v>
      </c>
      <c r="I10">
        <v>0</v>
      </c>
      <c r="J10">
        <v>1183</v>
      </c>
      <c r="K10">
        <v>528</v>
      </c>
      <c r="L10" s="3">
        <f t="shared" si="3"/>
        <v>0</v>
      </c>
      <c r="M10" s="3">
        <f t="shared" si="4"/>
        <v>99.851797426615533</v>
      </c>
      <c r="N10" s="3">
        <f t="shared" si="5"/>
        <v>44.566144582631452</v>
      </c>
      <c r="O10">
        <v>1962</v>
      </c>
      <c r="Q10" s="3">
        <f>O10+F10+E10+L10+M10+N10+H10</f>
        <v>5588.5396222357622</v>
      </c>
      <c r="R10" s="3">
        <f>O10+F10+E10</f>
        <v>5317.1216802265153</v>
      </c>
      <c r="S10" s="3">
        <f t="shared" si="6"/>
        <v>0.95143311842519196</v>
      </c>
    </row>
    <row r="11" spans="1:19" x14ac:dyDescent="0.3">
      <c r="A11" t="s">
        <v>9</v>
      </c>
      <c r="B11">
        <v>72709</v>
      </c>
      <c r="C11">
        <v>6074</v>
      </c>
      <c r="D11">
        <v>139</v>
      </c>
      <c r="E11" s="3">
        <f t="shared" si="1"/>
        <v>11.364879175892943</v>
      </c>
      <c r="F11">
        <v>133</v>
      </c>
      <c r="G11" s="3">
        <f t="shared" si="2"/>
        <v>1.8292095889092135E-3</v>
      </c>
      <c r="H11">
        <v>0</v>
      </c>
      <c r="I11">
        <v>0</v>
      </c>
      <c r="J11">
        <v>1299</v>
      </c>
      <c r="K11">
        <v>1085</v>
      </c>
      <c r="L11" s="3">
        <f t="shared" si="3"/>
        <v>0</v>
      </c>
      <c r="M11" s="3">
        <f t="shared" si="4"/>
        <v>2.3761432559930684</v>
      </c>
      <c r="N11" s="3">
        <f t="shared" si="5"/>
        <v>1.9846924039664966</v>
      </c>
      <c r="O11">
        <v>2620</v>
      </c>
      <c r="Q11" s="3">
        <f>O11+F11+E11+L11+M11+N11+H11</f>
        <v>2768.7257148358526</v>
      </c>
      <c r="R11" s="3">
        <f>O11+F11+E11</f>
        <v>2764.3648791758928</v>
      </c>
      <c r="S11" s="3">
        <f t="shared" si="6"/>
        <v>0.9984249665336683</v>
      </c>
    </row>
    <row r="12" spans="1:19" x14ac:dyDescent="0.3">
      <c r="A12" t="s">
        <v>10</v>
      </c>
      <c r="B12">
        <v>29086</v>
      </c>
      <c r="C12">
        <v>5013</v>
      </c>
      <c r="D12">
        <v>1144</v>
      </c>
      <c r="E12" s="3">
        <f t="shared" si="1"/>
        <v>0</v>
      </c>
      <c r="F12">
        <v>0</v>
      </c>
      <c r="G12" s="3">
        <f t="shared" si="2"/>
        <v>0</v>
      </c>
      <c r="H12">
        <v>0</v>
      </c>
      <c r="I12">
        <v>0</v>
      </c>
      <c r="J12">
        <v>289</v>
      </c>
      <c r="K12">
        <v>277</v>
      </c>
      <c r="L12" s="3">
        <f t="shared" si="3"/>
        <v>0</v>
      </c>
      <c r="M12" s="3">
        <f t="shared" si="4"/>
        <v>0</v>
      </c>
      <c r="N12" s="3">
        <f t="shared" si="5"/>
        <v>0</v>
      </c>
      <c r="O12">
        <v>0</v>
      </c>
      <c r="Q12" s="3">
        <f>O12+F12+E12+L12+M12+N12+H12</f>
        <v>0</v>
      </c>
      <c r="R12" s="3">
        <f>O12+F12+E12</f>
        <v>0</v>
      </c>
      <c r="S12" s="3" t="e">
        <f t="shared" si="6"/>
        <v>#DIV/0!</v>
      </c>
    </row>
    <row r="13" spans="1:19" x14ac:dyDescent="0.3">
      <c r="A13" t="s">
        <v>11</v>
      </c>
      <c r="B13">
        <v>8475</v>
      </c>
      <c r="C13">
        <v>572</v>
      </c>
      <c r="D13">
        <v>3</v>
      </c>
      <c r="E13" s="3">
        <f t="shared" si="1"/>
        <v>0.47492625368731567</v>
      </c>
      <c r="F13">
        <v>7</v>
      </c>
      <c r="G13" s="3">
        <f t="shared" si="2"/>
        <v>8.2595870206489679E-4</v>
      </c>
      <c r="H13">
        <v>0</v>
      </c>
      <c r="I13">
        <v>0</v>
      </c>
      <c r="J13">
        <v>33</v>
      </c>
      <c r="K13">
        <v>146</v>
      </c>
      <c r="L13" s="3">
        <f t="shared" si="3"/>
        <v>0</v>
      </c>
      <c r="M13" s="3">
        <f t="shared" si="4"/>
        <v>2.7256637168141595E-2</v>
      </c>
      <c r="N13" s="3">
        <f t="shared" si="5"/>
        <v>0.12058997050147494</v>
      </c>
      <c r="O13">
        <v>19</v>
      </c>
      <c r="Q13" s="3">
        <f>O13+F13+E13+L13+M13+N13+H13</f>
        <v>26.622772861356928</v>
      </c>
      <c r="R13" s="3">
        <f>O13+F13+E13</f>
        <v>26.474926253687315</v>
      </c>
      <c r="S13" s="3">
        <f t="shared" si="6"/>
        <v>0.99444661123619416</v>
      </c>
    </row>
    <row r="14" spans="1:19" x14ac:dyDescent="0.3">
      <c r="A14" t="s">
        <v>12</v>
      </c>
      <c r="B14">
        <v>31098</v>
      </c>
      <c r="C14">
        <v>3591</v>
      </c>
      <c r="D14">
        <v>222</v>
      </c>
      <c r="E14" s="3">
        <f t="shared" si="1"/>
        <v>18.146633224001544</v>
      </c>
      <c r="F14">
        <v>148</v>
      </c>
      <c r="G14" s="3">
        <f t="shared" si="2"/>
        <v>4.7591484982957106E-3</v>
      </c>
      <c r="H14">
        <v>0</v>
      </c>
      <c r="I14">
        <v>0</v>
      </c>
      <c r="J14">
        <v>754</v>
      </c>
      <c r="K14">
        <v>648</v>
      </c>
      <c r="L14" s="3">
        <f t="shared" si="3"/>
        <v>0</v>
      </c>
      <c r="M14" s="3">
        <f t="shared" si="4"/>
        <v>3.588397967714966</v>
      </c>
      <c r="N14" s="3">
        <f t="shared" si="5"/>
        <v>3.0839282268956203</v>
      </c>
      <c r="O14">
        <v>960</v>
      </c>
      <c r="Q14" s="3">
        <f>O14+F14+E14+L14+M14+N14+H14</f>
        <v>1132.8189594186119</v>
      </c>
      <c r="R14" s="3">
        <f>O14+F14+E14</f>
        <v>1126.1466332240016</v>
      </c>
      <c r="S14" s="3">
        <f t="shared" si="6"/>
        <v>0.99410998011718066</v>
      </c>
    </row>
    <row r="15" spans="1:19" x14ac:dyDescent="0.3">
      <c r="A15" t="s">
        <v>13</v>
      </c>
      <c r="B15">
        <v>26813</v>
      </c>
      <c r="C15">
        <v>3284</v>
      </c>
      <c r="D15">
        <v>636</v>
      </c>
      <c r="E15" s="3">
        <f t="shared" si="1"/>
        <v>209.93995449968298</v>
      </c>
      <c r="F15">
        <v>1436</v>
      </c>
      <c r="G15" s="3">
        <f t="shared" si="2"/>
        <v>5.3556110841755863E-2</v>
      </c>
      <c r="H15">
        <v>48</v>
      </c>
      <c r="I15">
        <v>0</v>
      </c>
      <c r="J15">
        <v>1711</v>
      </c>
      <c r="K15">
        <v>476</v>
      </c>
      <c r="L15" s="3">
        <f t="shared" si="3"/>
        <v>0</v>
      </c>
      <c r="M15" s="3">
        <f t="shared" si="4"/>
        <v>91.634505650244279</v>
      </c>
      <c r="N15" s="3">
        <f t="shared" si="5"/>
        <v>25.492708760675789</v>
      </c>
      <c r="O15">
        <v>2983</v>
      </c>
      <c r="Q15" s="3">
        <f>O15+F15+E15+L15+M15+N15+H15</f>
        <v>4794.067168910603</v>
      </c>
      <c r="R15" s="3">
        <f>O15+F15+E15</f>
        <v>4628.9399544996832</v>
      </c>
      <c r="S15" s="3">
        <f t="shared" si="6"/>
        <v>0.96555592389656841</v>
      </c>
    </row>
    <row r="16" spans="1:19" x14ac:dyDescent="0.3">
      <c r="A16" t="s">
        <v>14</v>
      </c>
      <c r="B16">
        <v>16872</v>
      </c>
      <c r="C16">
        <v>4215</v>
      </c>
      <c r="D16">
        <v>88</v>
      </c>
      <c r="E16" s="3">
        <f t="shared" si="1"/>
        <v>503.18984115694644</v>
      </c>
      <c r="F16">
        <v>1973</v>
      </c>
      <c r="G16" s="3">
        <f t="shared" si="2"/>
        <v>0.11693930772878142</v>
      </c>
      <c r="H16">
        <v>4</v>
      </c>
      <c r="I16">
        <v>0</v>
      </c>
      <c r="J16">
        <v>1269</v>
      </c>
      <c r="K16">
        <v>265</v>
      </c>
      <c r="L16" s="3">
        <f t="shared" si="3"/>
        <v>0</v>
      </c>
      <c r="M16" s="3">
        <f t="shared" si="4"/>
        <v>148.39598150782362</v>
      </c>
      <c r="N16" s="3">
        <f t="shared" si="5"/>
        <v>30.988916548127076</v>
      </c>
      <c r="O16">
        <v>805</v>
      </c>
      <c r="Q16" s="3">
        <f>O16+F16+E16+L16+M16+N16+H16</f>
        <v>3464.5747392128974</v>
      </c>
      <c r="R16" s="3">
        <f>O16+F16+E16</f>
        <v>3281.1898411569464</v>
      </c>
      <c r="S16" s="3">
        <f t="shared" si="6"/>
        <v>0.94706856920119054</v>
      </c>
    </row>
    <row r="17" spans="1:19" x14ac:dyDescent="0.3">
      <c r="A17" t="s">
        <v>15</v>
      </c>
      <c r="B17">
        <v>14355</v>
      </c>
      <c r="C17">
        <v>0</v>
      </c>
      <c r="D17">
        <v>1042</v>
      </c>
      <c r="E17" s="3">
        <f t="shared" si="1"/>
        <v>960.19338209683031</v>
      </c>
      <c r="F17">
        <v>13228</v>
      </c>
      <c r="G17" s="3">
        <f t="shared" si="2"/>
        <v>0.9214907697666318</v>
      </c>
      <c r="H17">
        <v>0</v>
      </c>
      <c r="I17">
        <v>0</v>
      </c>
      <c r="J17">
        <v>0</v>
      </c>
      <c r="K17">
        <v>0</v>
      </c>
      <c r="L17" s="3">
        <f t="shared" si="3"/>
        <v>0</v>
      </c>
      <c r="M17" s="3">
        <f t="shared" si="4"/>
        <v>0</v>
      </c>
      <c r="N17" s="3">
        <f t="shared" si="5"/>
        <v>0</v>
      </c>
      <c r="O17">
        <v>1</v>
      </c>
      <c r="Q17" s="3">
        <f>O17+F17+E17+L17+M17+N17+H17</f>
        <v>14189.19338209683</v>
      </c>
      <c r="R17" s="3">
        <f>O17+F17+E17</f>
        <v>14189.19338209683</v>
      </c>
      <c r="S17" s="3">
        <f t="shared" si="6"/>
        <v>1</v>
      </c>
    </row>
    <row r="18" spans="1:19" x14ac:dyDescent="0.3">
      <c r="A18" t="s">
        <v>16</v>
      </c>
      <c r="B18">
        <v>21244</v>
      </c>
      <c r="C18">
        <v>4458</v>
      </c>
      <c r="D18">
        <v>1861</v>
      </c>
      <c r="E18" s="3">
        <f t="shared" si="1"/>
        <v>748.97580493315752</v>
      </c>
      <c r="F18">
        <v>2518</v>
      </c>
      <c r="G18" s="3">
        <f t="shared" si="2"/>
        <v>0.11852758425908491</v>
      </c>
      <c r="H18">
        <v>24</v>
      </c>
      <c r="I18">
        <v>0</v>
      </c>
      <c r="J18">
        <v>1226</v>
      </c>
      <c r="K18">
        <v>558</v>
      </c>
      <c r="L18" s="3">
        <f t="shared" si="3"/>
        <v>0</v>
      </c>
      <c r="M18" s="3">
        <f t="shared" si="4"/>
        <v>145.3148183016381</v>
      </c>
      <c r="N18" s="3">
        <f t="shared" si="5"/>
        <v>66.138392016569384</v>
      </c>
      <c r="O18">
        <v>2405</v>
      </c>
      <c r="Q18" s="3">
        <f>O18+F18+E18+L18+M18+N18+H18</f>
        <v>5907.4290152513649</v>
      </c>
      <c r="R18" s="3">
        <f>O18+F18+E18</f>
        <v>5671.9758049331576</v>
      </c>
      <c r="S18" s="3">
        <f t="shared" si="6"/>
        <v>0.96014286253625192</v>
      </c>
    </row>
    <row r="19" spans="1:19" x14ac:dyDescent="0.3">
      <c r="A19" t="s">
        <v>17</v>
      </c>
      <c r="B19">
        <v>241455</v>
      </c>
      <c r="C19">
        <v>0</v>
      </c>
      <c r="D19">
        <v>896</v>
      </c>
      <c r="E19" s="3">
        <f t="shared" si="1"/>
        <v>105.62524694042368</v>
      </c>
      <c r="F19">
        <v>28464</v>
      </c>
      <c r="G19" s="3">
        <f t="shared" si="2"/>
        <v>0.11788532024600858</v>
      </c>
      <c r="H19">
        <v>0</v>
      </c>
      <c r="I19">
        <v>0</v>
      </c>
      <c r="J19">
        <v>0</v>
      </c>
      <c r="K19">
        <v>2472</v>
      </c>
      <c r="L19" s="3">
        <f t="shared" si="3"/>
        <v>0</v>
      </c>
      <c r="M19" s="3">
        <f t="shared" si="4"/>
        <v>0</v>
      </c>
      <c r="N19" s="3">
        <f t="shared" si="5"/>
        <v>291.4125116481332</v>
      </c>
      <c r="O19">
        <v>93113</v>
      </c>
      <c r="Q19" s="3">
        <f>O19+F19+E19+L19+M19+N19+H19</f>
        <v>121974.03775858856</v>
      </c>
      <c r="R19" s="3">
        <f>O19+F19+E19</f>
        <v>121682.62524694043</v>
      </c>
      <c r="S19" s="3">
        <f t="shared" si="6"/>
        <v>0.99761086443473412</v>
      </c>
    </row>
    <row r="20" spans="1:19" x14ac:dyDescent="0.3">
      <c r="A20" t="s">
        <v>18</v>
      </c>
      <c r="B20">
        <v>92103</v>
      </c>
      <c r="C20">
        <v>8798</v>
      </c>
      <c r="D20">
        <v>2596</v>
      </c>
      <c r="E20" s="3">
        <f t="shared" si="1"/>
        <v>0</v>
      </c>
      <c r="F20">
        <v>0</v>
      </c>
      <c r="G20" s="3">
        <f t="shared" si="2"/>
        <v>0</v>
      </c>
      <c r="H20">
        <v>0</v>
      </c>
      <c r="I20">
        <v>0</v>
      </c>
      <c r="J20">
        <v>0</v>
      </c>
      <c r="K20">
        <v>296</v>
      </c>
      <c r="L20" s="3">
        <f t="shared" si="3"/>
        <v>0</v>
      </c>
      <c r="M20" s="3">
        <f t="shared" si="4"/>
        <v>0</v>
      </c>
      <c r="N20" s="3">
        <f t="shared" si="5"/>
        <v>0</v>
      </c>
      <c r="O20">
        <v>74327</v>
      </c>
      <c r="Q20" s="3">
        <f>O20+F20+E20+L20+M20+N20+H20</f>
        <v>74327</v>
      </c>
      <c r="R20" s="3">
        <f>O20+F20+E20</f>
        <v>74327</v>
      </c>
      <c r="S20" s="3">
        <f t="shared" si="6"/>
        <v>1</v>
      </c>
    </row>
    <row r="21" spans="1:19" x14ac:dyDescent="0.3">
      <c r="A21" t="s">
        <v>19</v>
      </c>
      <c r="B21">
        <v>21778</v>
      </c>
      <c r="C21">
        <v>2328</v>
      </c>
      <c r="D21">
        <v>1156</v>
      </c>
      <c r="E21" s="3">
        <f t="shared" si="1"/>
        <v>670.30764992193963</v>
      </c>
      <c r="F21">
        <v>4190</v>
      </c>
      <c r="G21" s="3">
        <f t="shared" si="2"/>
        <v>0.19239599595922491</v>
      </c>
      <c r="H21">
        <v>4</v>
      </c>
      <c r="I21">
        <v>0</v>
      </c>
      <c r="J21">
        <v>0</v>
      </c>
      <c r="K21">
        <v>501</v>
      </c>
      <c r="L21" s="3">
        <f t="shared" si="3"/>
        <v>0</v>
      </c>
      <c r="M21" s="3">
        <f t="shared" si="4"/>
        <v>0</v>
      </c>
      <c r="N21" s="3">
        <f t="shared" si="5"/>
        <v>96.390393975571683</v>
      </c>
      <c r="O21">
        <v>12582</v>
      </c>
      <c r="Q21" s="3">
        <f>O21+F21+E21+L21+M21+N21+H21</f>
        <v>17542.698043897512</v>
      </c>
      <c r="R21" s="3">
        <f>O21+F21+E21</f>
        <v>17442.307649921939</v>
      </c>
      <c r="S21" s="3">
        <f t="shared" si="6"/>
        <v>0.99427736863939842</v>
      </c>
    </row>
    <row r="22" spans="1:19" x14ac:dyDescent="0.3">
      <c r="A22" t="s">
        <v>20</v>
      </c>
      <c r="B22">
        <v>142550</v>
      </c>
      <c r="C22">
        <v>45148</v>
      </c>
      <c r="D22">
        <v>1722</v>
      </c>
      <c r="E22" s="3">
        <f t="shared" si="1"/>
        <v>687.84314275692736</v>
      </c>
      <c r="F22">
        <v>2092</v>
      </c>
      <c r="G22" s="3">
        <f t="shared" si="2"/>
        <v>1.4675552437741143E-2</v>
      </c>
      <c r="H22">
        <v>71</v>
      </c>
      <c r="I22">
        <v>0</v>
      </c>
      <c r="J22">
        <v>12094</v>
      </c>
      <c r="K22">
        <v>1301</v>
      </c>
      <c r="L22" s="3">
        <f t="shared" si="3"/>
        <v>0</v>
      </c>
      <c r="M22" s="3">
        <f t="shared" si="4"/>
        <v>177.48613118204139</v>
      </c>
      <c r="N22" s="3">
        <f t="shared" si="5"/>
        <v>19.092893721501227</v>
      </c>
      <c r="O22">
        <v>28980</v>
      </c>
      <c r="Q22" s="3">
        <f>O22+F22+E22+L22+M22+N22+H22</f>
        <v>32027.422167660468</v>
      </c>
      <c r="R22" s="3">
        <f>O22+F22+E22</f>
        <v>31759.843142756927</v>
      </c>
      <c r="S22" s="3">
        <f t="shared" si="6"/>
        <v>0.99164531495845054</v>
      </c>
    </row>
    <row r="23" spans="1:19" x14ac:dyDescent="0.3">
      <c r="A23" t="s">
        <v>21</v>
      </c>
      <c r="B23">
        <v>15524</v>
      </c>
      <c r="C23">
        <v>2380</v>
      </c>
      <c r="D23">
        <v>144</v>
      </c>
      <c r="E23" s="3">
        <f t="shared" si="1"/>
        <v>0</v>
      </c>
      <c r="F23">
        <v>0</v>
      </c>
      <c r="G23" s="3">
        <f t="shared" si="2"/>
        <v>0</v>
      </c>
      <c r="H23">
        <v>0</v>
      </c>
      <c r="I23">
        <v>0</v>
      </c>
      <c r="J23">
        <v>849</v>
      </c>
      <c r="K23">
        <v>60</v>
      </c>
      <c r="L23" s="3">
        <f t="shared" si="3"/>
        <v>0</v>
      </c>
      <c r="M23" s="3">
        <f t="shared" si="4"/>
        <v>0</v>
      </c>
      <c r="N23" s="3">
        <f t="shared" si="5"/>
        <v>0</v>
      </c>
      <c r="O23">
        <v>3912</v>
      </c>
      <c r="Q23" s="3">
        <f>O23+F23+E23+L23+M23+N23+H23</f>
        <v>3912</v>
      </c>
      <c r="R23" s="3">
        <f>O23+F23+E23</f>
        <v>3912</v>
      </c>
      <c r="S23" s="3">
        <f t="shared" si="6"/>
        <v>1</v>
      </c>
    </row>
    <row r="24" spans="1:19" x14ac:dyDescent="0.3">
      <c r="A24" t="s">
        <v>22</v>
      </c>
      <c r="B24">
        <v>60034</v>
      </c>
      <c r="C24">
        <v>11176</v>
      </c>
      <c r="D24">
        <v>980</v>
      </c>
      <c r="E24" s="3">
        <f t="shared" si="1"/>
        <v>8.5043808508511844</v>
      </c>
      <c r="F24">
        <v>42</v>
      </c>
      <c r="G24" s="3">
        <f t="shared" si="2"/>
        <v>6.9960355798380914E-4</v>
      </c>
      <c r="H24">
        <v>0</v>
      </c>
      <c r="I24">
        <v>0</v>
      </c>
      <c r="J24">
        <v>4186</v>
      </c>
      <c r="K24">
        <v>166</v>
      </c>
      <c r="L24" s="3">
        <f t="shared" si="3"/>
        <v>0</v>
      </c>
      <c r="M24" s="3">
        <f t="shared" si="4"/>
        <v>2.9285404937202251</v>
      </c>
      <c r="N24" s="3">
        <f t="shared" si="5"/>
        <v>0.11613419062531231</v>
      </c>
      <c r="O24">
        <v>25056</v>
      </c>
      <c r="Q24" s="3">
        <f>O24+F24+E24+L24+M24+N24+H24</f>
        <v>25109.549055535201</v>
      </c>
      <c r="R24" s="3">
        <f>O24+F24+E24</f>
        <v>25106.504380850853</v>
      </c>
      <c r="S24" s="3">
        <f t="shared" si="6"/>
        <v>0.99987874435030222</v>
      </c>
    </row>
    <row r="25" spans="1:19" x14ac:dyDescent="0.3">
      <c r="A25" t="s">
        <v>23</v>
      </c>
      <c r="B25">
        <v>7766</v>
      </c>
      <c r="C25">
        <v>2164</v>
      </c>
      <c r="D25">
        <v>118</v>
      </c>
      <c r="E25" s="3">
        <f t="shared" si="1"/>
        <v>878.89029101210394</v>
      </c>
      <c r="F25">
        <v>2991</v>
      </c>
      <c r="G25" s="3">
        <f t="shared" si="2"/>
        <v>0.38514035539531288</v>
      </c>
      <c r="H25">
        <v>144</v>
      </c>
      <c r="I25">
        <v>40</v>
      </c>
      <c r="J25">
        <v>1039</v>
      </c>
      <c r="K25">
        <v>191</v>
      </c>
      <c r="L25" s="3">
        <f t="shared" si="3"/>
        <v>15.405614215812516</v>
      </c>
      <c r="M25" s="3">
        <f t="shared" si="4"/>
        <v>400.16082925573011</v>
      </c>
      <c r="N25" s="3">
        <f t="shared" si="5"/>
        <v>73.561807880504759</v>
      </c>
      <c r="O25">
        <v>823</v>
      </c>
      <c r="Q25" s="3">
        <f>O25+F25+E25+L25+M25+N25+H25</f>
        <v>5326.0185423641515</v>
      </c>
      <c r="R25" s="3">
        <f>O25+F25+E25</f>
        <v>4692.8902910121042</v>
      </c>
      <c r="S25" s="3">
        <f t="shared" si="6"/>
        <v>0.88112541360567442</v>
      </c>
    </row>
    <row r="26" spans="1:19" x14ac:dyDescent="0.3">
      <c r="A26" t="s">
        <v>24</v>
      </c>
      <c r="B26">
        <v>22339</v>
      </c>
      <c r="C26">
        <v>5764</v>
      </c>
      <c r="D26">
        <v>664</v>
      </c>
      <c r="E26" s="3">
        <f t="shared" si="1"/>
        <v>0</v>
      </c>
      <c r="F26">
        <v>0</v>
      </c>
      <c r="G26" s="3">
        <f t="shared" si="2"/>
        <v>0</v>
      </c>
      <c r="H26">
        <v>0</v>
      </c>
      <c r="I26">
        <v>0</v>
      </c>
      <c r="J26">
        <v>2427</v>
      </c>
      <c r="K26">
        <v>773</v>
      </c>
      <c r="L26" s="3">
        <f t="shared" si="3"/>
        <v>0</v>
      </c>
      <c r="M26" s="3">
        <f t="shared" si="4"/>
        <v>0</v>
      </c>
      <c r="N26" s="3">
        <f t="shared" si="5"/>
        <v>0</v>
      </c>
      <c r="O26">
        <v>1</v>
      </c>
      <c r="Q26" s="3">
        <f>O26+F26+E26+L26+M26+N26+H26</f>
        <v>1</v>
      </c>
      <c r="R26" s="3">
        <f>O26+F26+E26</f>
        <v>1</v>
      </c>
      <c r="S26" s="3">
        <f t="shared" si="6"/>
        <v>1</v>
      </c>
    </row>
    <row r="27" spans="1:19" x14ac:dyDescent="0.3">
      <c r="A27" t="s">
        <v>25</v>
      </c>
      <c r="B27">
        <v>58351</v>
      </c>
      <c r="C27">
        <v>18403</v>
      </c>
      <c r="D27">
        <v>614</v>
      </c>
      <c r="E27" s="3">
        <f t="shared" si="1"/>
        <v>648.22904491782481</v>
      </c>
      <c r="F27">
        <v>1989</v>
      </c>
      <c r="G27" s="3">
        <f t="shared" si="2"/>
        <v>3.4086819420404105E-2</v>
      </c>
      <c r="H27">
        <v>76</v>
      </c>
      <c r="I27">
        <v>321</v>
      </c>
      <c r="J27">
        <v>9269</v>
      </c>
      <c r="K27">
        <v>1912</v>
      </c>
      <c r="L27" s="3">
        <f t="shared" si="3"/>
        <v>10.941869033949718</v>
      </c>
      <c r="M27" s="3">
        <f t="shared" si="4"/>
        <v>315.95072920772566</v>
      </c>
      <c r="N27" s="3">
        <f t="shared" si="5"/>
        <v>65.173998731812645</v>
      </c>
      <c r="O27">
        <v>217</v>
      </c>
      <c r="Q27" s="3">
        <f>O27+F27+E27+L27+M27+N27+H27</f>
        <v>3322.2956418913132</v>
      </c>
      <c r="R27" s="3">
        <f>O27+F27+E27</f>
        <v>2854.2290449178249</v>
      </c>
      <c r="S27" s="3">
        <f t="shared" si="6"/>
        <v>0.85911350240130113</v>
      </c>
    </row>
    <row r="28" spans="1:19" x14ac:dyDescent="0.3">
      <c r="A28" t="s">
        <v>26</v>
      </c>
      <c r="B28">
        <v>32733</v>
      </c>
      <c r="C28">
        <v>6781</v>
      </c>
      <c r="D28">
        <v>2107</v>
      </c>
      <c r="E28" s="3">
        <f t="shared" si="1"/>
        <v>11.132740659273516</v>
      </c>
      <c r="F28">
        <v>41</v>
      </c>
      <c r="G28" s="3">
        <f t="shared" si="2"/>
        <v>1.2525585800262731E-3</v>
      </c>
      <c r="H28">
        <v>2</v>
      </c>
      <c r="I28">
        <v>71</v>
      </c>
      <c r="J28">
        <v>1197</v>
      </c>
      <c r="K28">
        <v>48</v>
      </c>
      <c r="L28" s="3">
        <f t="shared" si="3"/>
        <v>8.8931659181865394E-2</v>
      </c>
      <c r="M28" s="3">
        <f t="shared" si="4"/>
        <v>1.4993126202914488</v>
      </c>
      <c r="N28" s="3">
        <f t="shared" si="5"/>
        <v>6.0122811841261108E-2</v>
      </c>
      <c r="O28">
        <v>23938</v>
      </c>
      <c r="Q28" s="3">
        <f>O28+F28+E28+L28+M28+N28+H28</f>
        <v>23993.781107750587</v>
      </c>
      <c r="R28" s="3">
        <f>O28+F28+E28</f>
        <v>23990.132740659272</v>
      </c>
      <c r="S28" s="3">
        <f t="shared" si="6"/>
        <v>0.99984794530403809</v>
      </c>
    </row>
    <row r="29" spans="1:19" x14ac:dyDescent="0.3">
      <c r="A29" t="s">
        <v>27</v>
      </c>
      <c r="B29">
        <v>31456</v>
      </c>
      <c r="C29">
        <v>11049</v>
      </c>
      <c r="D29">
        <v>545</v>
      </c>
      <c r="E29" s="3">
        <f t="shared" si="1"/>
        <v>1199.72246948118</v>
      </c>
      <c r="F29">
        <v>3255</v>
      </c>
      <c r="G29" s="3">
        <f t="shared" si="2"/>
        <v>0.10347787385554426</v>
      </c>
      <c r="H29">
        <v>194</v>
      </c>
      <c r="I29">
        <v>0</v>
      </c>
      <c r="J29">
        <v>4765</v>
      </c>
      <c r="K29">
        <v>772</v>
      </c>
      <c r="L29" s="3">
        <f t="shared" si="3"/>
        <v>0</v>
      </c>
      <c r="M29" s="3">
        <f t="shared" si="4"/>
        <v>493.0720689216684</v>
      </c>
      <c r="N29" s="3">
        <f t="shared" si="5"/>
        <v>79.884918616480164</v>
      </c>
      <c r="O29">
        <v>11983</v>
      </c>
      <c r="Q29" s="3">
        <f>O29+F29+E29+L29+M29+N29+H29</f>
        <v>17204.679457019331</v>
      </c>
      <c r="R29" s="3">
        <f>O29+F29+E29</f>
        <v>16437.722469481181</v>
      </c>
      <c r="S29" s="3">
        <f t="shared" si="6"/>
        <v>0.95542160553155564</v>
      </c>
    </row>
    <row r="30" spans="1:19" x14ac:dyDescent="0.3">
      <c r="A30" t="s">
        <v>28</v>
      </c>
      <c r="B30">
        <v>83788</v>
      </c>
      <c r="C30">
        <v>6362</v>
      </c>
      <c r="D30">
        <v>2298</v>
      </c>
      <c r="E30" s="3">
        <f t="shared" si="1"/>
        <v>401.33169427603002</v>
      </c>
      <c r="F30">
        <v>3883</v>
      </c>
      <c r="G30" s="3">
        <f t="shared" si="2"/>
        <v>4.634315176397575E-2</v>
      </c>
      <c r="H30">
        <v>238</v>
      </c>
      <c r="I30">
        <v>0</v>
      </c>
      <c r="J30">
        <v>3081</v>
      </c>
      <c r="K30">
        <v>1472</v>
      </c>
      <c r="L30" s="3">
        <f t="shared" si="3"/>
        <v>0</v>
      </c>
      <c r="M30" s="3">
        <f t="shared" si="4"/>
        <v>142.78325058480928</v>
      </c>
      <c r="N30" s="3">
        <f t="shared" si="5"/>
        <v>68.217119396572301</v>
      </c>
      <c r="O30">
        <v>28630</v>
      </c>
      <c r="Q30" s="3">
        <f>O30+F30+E30+L30+M30+N30+H30</f>
        <v>33363.332064257411</v>
      </c>
      <c r="R30" s="3">
        <f>O30+F30+E30</f>
        <v>32914.331694276028</v>
      </c>
      <c r="S30" s="3">
        <f t="shared" si="6"/>
        <v>0.98654210049773772</v>
      </c>
    </row>
    <row r="31" spans="1:19" x14ac:dyDescent="0.3">
      <c r="A31" t="s">
        <v>29</v>
      </c>
      <c r="B31">
        <v>15543</v>
      </c>
      <c r="C31">
        <v>6986</v>
      </c>
      <c r="D31">
        <v>289</v>
      </c>
      <c r="E31" s="3">
        <f t="shared" si="1"/>
        <v>120.29048446245898</v>
      </c>
      <c r="F31">
        <v>257</v>
      </c>
      <c r="G31" s="3">
        <f t="shared" si="2"/>
        <v>1.6534774496557936E-2</v>
      </c>
      <c r="H31">
        <v>18</v>
      </c>
      <c r="I31">
        <v>0</v>
      </c>
      <c r="J31">
        <v>2476</v>
      </c>
      <c r="K31">
        <v>108</v>
      </c>
      <c r="L31" s="3">
        <f t="shared" si="3"/>
        <v>0</v>
      </c>
      <c r="M31" s="3">
        <f t="shared" si="4"/>
        <v>40.940101653477448</v>
      </c>
      <c r="N31" s="3">
        <f t="shared" si="5"/>
        <v>1.7857556456282571</v>
      </c>
      <c r="O31">
        <v>2207</v>
      </c>
      <c r="Q31" s="3">
        <f>O31+F31+E31+L31+M31+N31+H31</f>
        <v>2645.0163417615649</v>
      </c>
      <c r="R31" s="3">
        <f>O31+F31+E31</f>
        <v>2584.2904844624591</v>
      </c>
      <c r="S31" s="3">
        <f t="shared" si="6"/>
        <v>0.97704140562751196</v>
      </c>
    </row>
    <row r="32" spans="1:19" x14ac:dyDescent="0.3">
      <c r="A32" t="s">
        <v>30</v>
      </c>
      <c r="B32">
        <v>18150</v>
      </c>
      <c r="C32">
        <v>8850</v>
      </c>
      <c r="D32">
        <v>530</v>
      </c>
      <c r="E32" s="3">
        <f t="shared" si="1"/>
        <v>402.07382920110194</v>
      </c>
      <c r="F32">
        <v>778</v>
      </c>
      <c r="G32" s="3">
        <f t="shared" si="2"/>
        <v>4.2865013774104684E-2</v>
      </c>
      <c r="H32">
        <v>3</v>
      </c>
      <c r="I32">
        <v>0</v>
      </c>
      <c r="J32">
        <v>1375</v>
      </c>
      <c r="K32">
        <v>598</v>
      </c>
      <c r="L32" s="3">
        <f t="shared" si="3"/>
        <v>0</v>
      </c>
      <c r="M32" s="3">
        <f t="shared" si="4"/>
        <v>58.939393939393938</v>
      </c>
      <c r="N32" s="3">
        <f t="shared" si="5"/>
        <v>25.633278236914602</v>
      </c>
      <c r="O32">
        <v>995</v>
      </c>
      <c r="Q32" s="3">
        <f>O32+F32+E32+L32+M32+N32+H32</f>
        <v>2262.6465013774105</v>
      </c>
      <c r="R32" s="3">
        <f>O32+F32+E32</f>
        <v>2175.0738292011019</v>
      </c>
      <c r="S32" s="3">
        <f t="shared" si="6"/>
        <v>0.96129635269009206</v>
      </c>
    </row>
    <row r="33" spans="1:19" x14ac:dyDescent="0.3">
      <c r="A33" t="s">
        <v>31</v>
      </c>
      <c r="B33">
        <v>42400</v>
      </c>
      <c r="C33">
        <v>15572</v>
      </c>
      <c r="D33">
        <v>1036</v>
      </c>
      <c r="E33" s="3">
        <f t="shared" si="1"/>
        <v>357.22867924528305</v>
      </c>
      <c r="F33">
        <v>912</v>
      </c>
      <c r="G33" s="3">
        <f t="shared" si="2"/>
        <v>2.1509433962264152E-2</v>
      </c>
      <c r="H33">
        <v>41</v>
      </c>
      <c r="I33">
        <v>1</v>
      </c>
      <c r="J33">
        <v>2824</v>
      </c>
      <c r="K33">
        <v>1239</v>
      </c>
      <c r="L33" s="3">
        <f t="shared" si="3"/>
        <v>2.1509433962264152E-2</v>
      </c>
      <c r="M33" s="3">
        <f t="shared" si="4"/>
        <v>60.742641509433966</v>
      </c>
      <c r="N33" s="3">
        <f t="shared" si="5"/>
        <v>26.650188679245282</v>
      </c>
      <c r="O33">
        <v>652</v>
      </c>
      <c r="Q33" s="3">
        <f>O33+F33+E33+L33+M33+N33+H33</f>
        <v>2049.6430188679246</v>
      </c>
      <c r="R33" s="3">
        <f>O33+F33+E33</f>
        <v>1921.228679245283</v>
      </c>
      <c r="S33" s="3">
        <f t="shared" si="6"/>
        <v>0.93734794867177973</v>
      </c>
    </row>
    <row r="34" spans="1:19" x14ac:dyDescent="0.3">
      <c r="A34" t="s">
        <v>32</v>
      </c>
      <c r="B34">
        <v>37642</v>
      </c>
      <c r="C34">
        <v>9023</v>
      </c>
      <c r="D34">
        <v>1483</v>
      </c>
      <c r="E34" s="3">
        <f t="shared" si="1"/>
        <v>283.28967642526965</v>
      </c>
      <c r="F34">
        <v>1015</v>
      </c>
      <c r="G34" s="3">
        <f t="shared" si="2"/>
        <v>2.6964560862865947E-2</v>
      </c>
      <c r="H34">
        <v>74</v>
      </c>
      <c r="I34">
        <v>173</v>
      </c>
      <c r="J34">
        <v>2065</v>
      </c>
      <c r="K34">
        <v>1046</v>
      </c>
      <c r="L34" s="3">
        <f t="shared" si="3"/>
        <v>4.6648690292758088</v>
      </c>
      <c r="M34" s="3">
        <f t="shared" si="4"/>
        <v>55.68181818181818</v>
      </c>
      <c r="N34" s="3">
        <f t="shared" si="5"/>
        <v>28.204930662557782</v>
      </c>
      <c r="O34">
        <v>1020</v>
      </c>
      <c r="Q34" s="3">
        <f>O34+F34+E34+L34+M34+N34+H34</f>
        <v>2480.8412942989212</v>
      </c>
      <c r="R34" s="3">
        <f>O34+F34+E34</f>
        <v>2318.2896764252696</v>
      </c>
      <c r="S34" s="3">
        <f t="shared" si="6"/>
        <v>0.93447722018848922</v>
      </c>
    </row>
    <row r="35" spans="1:19" x14ac:dyDescent="0.3">
      <c r="A35" t="s">
        <v>33</v>
      </c>
      <c r="B35">
        <v>134076</v>
      </c>
      <c r="C35">
        <v>60454</v>
      </c>
      <c r="D35">
        <v>1182</v>
      </c>
      <c r="E35" s="3">
        <f t="shared" si="1"/>
        <v>1778.6157403263819</v>
      </c>
      <c r="F35">
        <v>3869</v>
      </c>
      <c r="G35" s="3">
        <f t="shared" si="2"/>
        <v>2.8856767803335421E-2</v>
      </c>
      <c r="H35">
        <v>461</v>
      </c>
      <c r="I35">
        <v>526</v>
      </c>
      <c r="J35">
        <v>18546</v>
      </c>
      <c r="K35">
        <v>3194</v>
      </c>
      <c r="L35" s="3">
        <f t="shared" si="3"/>
        <v>15.178659864554431</v>
      </c>
      <c r="M35" s="3">
        <f t="shared" si="4"/>
        <v>535.17761568065873</v>
      </c>
      <c r="N35" s="3">
        <f t="shared" si="5"/>
        <v>92.168516363853328</v>
      </c>
      <c r="O35">
        <v>4100</v>
      </c>
      <c r="Q35" s="3">
        <f>O35+F35+E35+L35+M35+N35+H35</f>
        <v>10851.140532235449</v>
      </c>
      <c r="R35" s="3">
        <f>O35+F35+E35</f>
        <v>9747.6157403263824</v>
      </c>
      <c r="S35" s="3">
        <f t="shared" si="6"/>
        <v>0.89830333607505775</v>
      </c>
    </row>
    <row r="36" spans="1:19" x14ac:dyDescent="0.3">
      <c r="A36" t="s">
        <v>34</v>
      </c>
      <c r="B36">
        <v>89904</v>
      </c>
      <c r="C36">
        <v>26799</v>
      </c>
      <c r="D36">
        <v>2492</v>
      </c>
      <c r="E36" s="3">
        <f t="shared" si="1"/>
        <v>3014.0042823456129</v>
      </c>
      <c r="F36">
        <v>9251</v>
      </c>
      <c r="G36" s="3">
        <f t="shared" si="2"/>
        <v>0.1028986474461648</v>
      </c>
      <c r="H36">
        <v>344</v>
      </c>
      <c r="I36">
        <v>5209</v>
      </c>
      <c r="J36">
        <v>14462</v>
      </c>
      <c r="K36">
        <v>7976</v>
      </c>
      <c r="L36" s="3">
        <f t="shared" si="3"/>
        <v>535.99905454707243</v>
      </c>
      <c r="M36" s="3">
        <f t="shared" si="4"/>
        <v>1488.1202393664353</v>
      </c>
      <c r="N36" s="3">
        <f t="shared" si="5"/>
        <v>820.71961203061039</v>
      </c>
      <c r="O36">
        <v>3511</v>
      </c>
      <c r="Q36" s="3">
        <f>O36+F36+E36+L36+M36+N36+H36</f>
        <v>18964.843188289731</v>
      </c>
      <c r="R36" s="3">
        <f>O36+F36+E36</f>
        <v>15776.004282345613</v>
      </c>
      <c r="S36" s="3">
        <f t="shared" si="6"/>
        <v>0.8318552452933996</v>
      </c>
    </row>
    <row r="37" spans="1:19" x14ac:dyDescent="0.3">
      <c r="A37" t="s">
        <v>35</v>
      </c>
      <c r="B37">
        <v>24593</v>
      </c>
      <c r="C37">
        <v>3713</v>
      </c>
      <c r="D37">
        <v>34</v>
      </c>
      <c r="E37" s="3">
        <f t="shared" si="1"/>
        <v>1376.881185703249</v>
      </c>
      <c r="F37">
        <v>9037</v>
      </c>
      <c r="G37" s="3">
        <f t="shared" si="2"/>
        <v>0.36746228601634612</v>
      </c>
      <c r="H37">
        <v>19</v>
      </c>
      <c r="I37">
        <v>5718</v>
      </c>
      <c r="J37">
        <v>5450</v>
      </c>
      <c r="K37">
        <v>958</v>
      </c>
      <c r="L37" s="3">
        <f t="shared" si="3"/>
        <v>2101.1493514414669</v>
      </c>
      <c r="M37" s="3">
        <f t="shared" si="4"/>
        <v>2002.6694587890863</v>
      </c>
      <c r="N37" s="3">
        <f t="shared" si="5"/>
        <v>352.02887000365956</v>
      </c>
      <c r="O37">
        <v>7161</v>
      </c>
      <c r="Q37" s="3">
        <f>O37+F37+E37+L37+M37+N37+H37</f>
        <v>22049.728865937461</v>
      </c>
      <c r="R37" s="3">
        <f>O37+F37+E37</f>
        <v>17574.881185703249</v>
      </c>
      <c r="S37" s="3">
        <f t="shared" si="6"/>
        <v>0.7970565666615983</v>
      </c>
    </row>
    <row r="38" spans="1:19" x14ac:dyDescent="0.3">
      <c r="A38" t="s">
        <v>36</v>
      </c>
      <c r="B38">
        <v>13625</v>
      </c>
      <c r="C38">
        <v>2270</v>
      </c>
      <c r="D38">
        <v>185</v>
      </c>
      <c r="E38" s="3">
        <f t="shared" si="1"/>
        <v>349.91633027522937</v>
      </c>
      <c r="F38">
        <v>1942</v>
      </c>
      <c r="G38" s="3">
        <f t="shared" si="2"/>
        <v>0.14253211009174313</v>
      </c>
      <c r="H38">
        <v>338</v>
      </c>
      <c r="I38">
        <v>0</v>
      </c>
      <c r="J38">
        <v>434</v>
      </c>
      <c r="K38">
        <v>417</v>
      </c>
      <c r="L38" s="3">
        <f t="shared" si="3"/>
        <v>0</v>
      </c>
      <c r="M38" s="3">
        <f t="shared" si="4"/>
        <v>61.85893577981652</v>
      </c>
      <c r="N38" s="3">
        <f t="shared" si="5"/>
        <v>59.435889908256883</v>
      </c>
      <c r="O38">
        <v>312</v>
      </c>
      <c r="Q38" s="3">
        <f>O38+F38+E38+L38+M38+N38+H38</f>
        <v>3063.2111559633026</v>
      </c>
      <c r="R38" s="3">
        <f>O38+F38+E38</f>
        <v>2603.9163302752295</v>
      </c>
      <c r="S38" s="3">
        <f t="shared" si="6"/>
        <v>0.85006099733152851</v>
      </c>
    </row>
    <row r="39" spans="1:19" x14ac:dyDescent="0.3">
      <c r="A39" t="s">
        <v>37</v>
      </c>
      <c r="B39">
        <v>23761</v>
      </c>
      <c r="C39">
        <v>5250</v>
      </c>
      <c r="D39">
        <v>395</v>
      </c>
      <c r="E39" s="3">
        <f t="shared" si="1"/>
        <v>1063.3820125415598</v>
      </c>
      <c r="F39">
        <v>4476</v>
      </c>
      <c r="G39" s="3">
        <f t="shared" si="2"/>
        <v>0.18837591010479357</v>
      </c>
      <c r="H39">
        <v>1166</v>
      </c>
      <c r="I39">
        <v>70</v>
      </c>
      <c r="J39">
        <v>1138</v>
      </c>
      <c r="K39">
        <v>926</v>
      </c>
      <c r="L39" s="3">
        <f t="shared" si="3"/>
        <v>13.18631370733555</v>
      </c>
      <c r="M39" s="3">
        <f t="shared" si="4"/>
        <v>214.37178569925507</v>
      </c>
      <c r="N39" s="3">
        <f t="shared" si="5"/>
        <v>174.43609275703884</v>
      </c>
      <c r="O39">
        <v>867</v>
      </c>
      <c r="Q39" s="3">
        <f>O39+F39+E39+L39+M39+N39+H39</f>
        <v>7974.3762047051887</v>
      </c>
      <c r="R39" s="3">
        <f>O39+F39+E39</f>
        <v>6406.3820125415596</v>
      </c>
      <c r="S39" s="3">
        <f t="shared" si="6"/>
        <v>0.80337092809360411</v>
      </c>
    </row>
    <row r="40" spans="1:19" x14ac:dyDescent="0.3">
      <c r="A40" t="s">
        <v>38</v>
      </c>
      <c r="B40">
        <v>31039</v>
      </c>
      <c r="C40">
        <v>18600</v>
      </c>
      <c r="D40">
        <v>583</v>
      </c>
      <c r="E40" s="3">
        <f t="shared" si="1"/>
        <v>3254.5403524598087</v>
      </c>
      <c r="F40">
        <v>5266</v>
      </c>
      <c r="G40" s="3">
        <f t="shared" si="2"/>
        <v>0.16965752762653435</v>
      </c>
      <c r="H40">
        <v>817</v>
      </c>
      <c r="I40">
        <v>323</v>
      </c>
      <c r="J40">
        <v>5493</v>
      </c>
      <c r="K40">
        <v>970</v>
      </c>
      <c r="L40" s="3">
        <f t="shared" si="3"/>
        <v>54.799381423370598</v>
      </c>
      <c r="M40" s="3">
        <f t="shared" si="4"/>
        <v>931.92879925255318</v>
      </c>
      <c r="N40" s="3">
        <f t="shared" si="5"/>
        <v>164.56780179773833</v>
      </c>
      <c r="O40">
        <v>1230</v>
      </c>
      <c r="Q40" s="3">
        <f>O40+F40+E40+L40+M40+N40+H40</f>
        <v>11718.83633493347</v>
      </c>
      <c r="R40" s="3">
        <f>O40+F40+E40</f>
        <v>9750.5403524598078</v>
      </c>
      <c r="S40" s="3">
        <f t="shared" si="6"/>
        <v>0.83203998023197612</v>
      </c>
    </row>
    <row r="41" spans="1:19" x14ac:dyDescent="0.3">
      <c r="A41" t="s">
        <v>39</v>
      </c>
      <c r="B41">
        <v>76925</v>
      </c>
      <c r="C41">
        <v>55500</v>
      </c>
      <c r="D41">
        <v>1530</v>
      </c>
      <c r="E41" s="3">
        <f t="shared" si="1"/>
        <v>8133.5863503412411</v>
      </c>
      <c r="F41">
        <v>10971</v>
      </c>
      <c r="G41" s="3">
        <f t="shared" si="2"/>
        <v>0.14261943451413714</v>
      </c>
      <c r="H41">
        <v>2351</v>
      </c>
      <c r="I41">
        <v>0</v>
      </c>
      <c r="J41">
        <v>18707</v>
      </c>
      <c r="K41">
        <v>2065</v>
      </c>
      <c r="L41" s="3">
        <f t="shared" si="3"/>
        <v>0</v>
      </c>
      <c r="M41" s="3">
        <f t="shared" si="4"/>
        <v>2667.9817614559634</v>
      </c>
      <c r="N41" s="3">
        <f t="shared" si="5"/>
        <v>294.5091322716932</v>
      </c>
      <c r="O41">
        <v>2225</v>
      </c>
      <c r="Q41" s="3">
        <f>O41+F41+E41+L41+M41+N41+H41</f>
        <v>26643.0772440689</v>
      </c>
      <c r="R41" s="3">
        <f>O41+F41+E41</f>
        <v>21329.58635034124</v>
      </c>
      <c r="S41" s="3">
        <f t="shared" si="6"/>
        <v>0.80056767298114884</v>
      </c>
    </row>
    <row r="42" spans="1:19" x14ac:dyDescent="0.3">
      <c r="A42" t="s">
        <v>40</v>
      </c>
      <c r="B42">
        <v>47090</v>
      </c>
      <c r="C42">
        <v>22499</v>
      </c>
      <c r="D42">
        <v>883</v>
      </c>
      <c r="E42" s="3">
        <f t="shared" si="1"/>
        <v>1719.5129751539605</v>
      </c>
      <c r="F42">
        <v>3463</v>
      </c>
      <c r="G42" s="3">
        <f t="shared" si="2"/>
        <v>7.3540029730303672E-2</v>
      </c>
      <c r="H42">
        <v>1011</v>
      </c>
      <c r="I42">
        <v>264</v>
      </c>
      <c r="J42">
        <v>9172</v>
      </c>
      <c r="K42">
        <v>1257</v>
      </c>
      <c r="L42" s="3">
        <f t="shared" si="3"/>
        <v>19.414567848800168</v>
      </c>
      <c r="M42" s="3">
        <f t="shared" si="4"/>
        <v>674.50915268634526</v>
      </c>
      <c r="N42" s="3">
        <f t="shared" si="5"/>
        <v>92.439817370991719</v>
      </c>
      <c r="O42">
        <v>9466</v>
      </c>
      <c r="Q42" s="3">
        <f>O42+F42+E42+L42+M42+N42+H42</f>
        <v>16445.876513060099</v>
      </c>
      <c r="R42" s="3">
        <f>O42+F42+E42</f>
        <v>14648.512975153961</v>
      </c>
      <c r="S42" s="3">
        <f t="shared" si="6"/>
        <v>0.89071038345211917</v>
      </c>
    </row>
    <row r="43" spans="1:19" x14ac:dyDescent="0.3">
      <c r="A43" t="s">
        <v>41</v>
      </c>
      <c r="B43">
        <v>32432</v>
      </c>
      <c r="C43">
        <v>7948</v>
      </c>
      <c r="D43">
        <v>706</v>
      </c>
      <c r="E43" s="3">
        <f t="shared" si="1"/>
        <v>112.3376295017267</v>
      </c>
      <c r="F43">
        <v>421</v>
      </c>
      <c r="G43" s="3">
        <f t="shared" si="2"/>
        <v>1.2981006413418846E-2</v>
      </c>
      <c r="H43">
        <v>39</v>
      </c>
      <c r="I43">
        <v>267</v>
      </c>
      <c r="J43">
        <v>2105</v>
      </c>
      <c r="K43">
        <v>608</v>
      </c>
      <c r="L43" s="3">
        <f t="shared" si="3"/>
        <v>3.4659287123828317</v>
      </c>
      <c r="M43" s="3">
        <f t="shared" si="4"/>
        <v>27.325018500246671</v>
      </c>
      <c r="N43" s="3">
        <f t="shared" si="5"/>
        <v>7.8924518993586581</v>
      </c>
      <c r="O43">
        <v>11292</v>
      </c>
      <c r="Q43" s="3">
        <f>O43+F43+E43+L43+M43+N43+H43</f>
        <v>11903.021028613715</v>
      </c>
      <c r="R43" s="3">
        <f>O43+F43+E43</f>
        <v>11825.337629501726</v>
      </c>
      <c r="S43" s="3">
        <f t="shared" si="6"/>
        <v>0.99347364010151318</v>
      </c>
    </row>
    <row r="44" spans="1:19" x14ac:dyDescent="0.3">
      <c r="A44" t="s">
        <v>42</v>
      </c>
      <c r="B44">
        <v>38972</v>
      </c>
      <c r="C44">
        <v>2416</v>
      </c>
      <c r="D44">
        <v>438</v>
      </c>
      <c r="E44" s="3">
        <f t="shared" si="1"/>
        <v>49.504875295083643</v>
      </c>
      <c r="F44">
        <v>676</v>
      </c>
      <c r="G44" s="3">
        <f t="shared" si="2"/>
        <v>1.7345786718669813E-2</v>
      </c>
      <c r="H44">
        <v>17</v>
      </c>
      <c r="I44">
        <v>0</v>
      </c>
      <c r="J44">
        <v>0</v>
      </c>
      <c r="K44">
        <v>270</v>
      </c>
      <c r="L44" s="3">
        <f t="shared" si="3"/>
        <v>0</v>
      </c>
      <c r="M44" s="3">
        <f t="shared" si="4"/>
        <v>0</v>
      </c>
      <c r="N44" s="3">
        <f t="shared" si="5"/>
        <v>4.6833624140408494</v>
      </c>
      <c r="O44">
        <v>30202</v>
      </c>
      <c r="Q44" s="3">
        <f>O44+F44+E44+L44+M44+N44+H44</f>
        <v>30949.188237709124</v>
      </c>
      <c r="R44" s="3">
        <f>O44+F44+E44</f>
        <v>30927.504875295082</v>
      </c>
      <c r="S44" s="3">
        <f t="shared" si="6"/>
        <v>0.99929938833136756</v>
      </c>
    </row>
    <row r="45" spans="1:19" x14ac:dyDescent="0.3">
      <c r="A45" t="s">
        <v>43</v>
      </c>
      <c r="B45">
        <v>73287</v>
      </c>
      <c r="C45">
        <v>18571</v>
      </c>
      <c r="D45">
        <v>1446</v>
      </c>
      <c r="E45" s="3">
        <f t="shared" si="1"/>
        <v>1003.4857205234216</v>
      </c>
      <c r="F45">
        <v>3674</v>
      </c>
      <c r="G45" s="3">
        <f t="shared" si="2"/>
        <v>5.0131674103183373E-2</v>
      </c>
      <c r="H45">
        <v>288</v>
      </c>
      <c r="I45">
        <v>1554</v>
      </c>
      <c r="J45">
        <v>6071</v>
      </c>
      <c r="K45">
        <v>2001</v>
      </c>
      <c r="L45" s="3">
        <f t="shared" si="3"/>
        <v>77.904621556346967</v>
      </c>
      <c r="M45" s="3">
        <f t="shared" si="4"/>
        <v>304.34939348042627</v>
      </c>
      <c r="N45" s="3">
        <f t="shared" si="5"/>
        <v>100.31347988046993</v>
      </c>
      <c r="O45">
        <v>7554</v>
      </c>
      <c r="Q45" s="3">
        <f>O45+F45+E45+L45+M45+N45+H45</f>
        <v>13002.053215440665</v>
      </c>
      <c r="R45" s="3">
        <f>O45+F45+E45</f>
        <v>12231.485720523422</v>
      </c>
      <c r="S45" s="3">
        <f t="shared" si="6"/>
        <v>0.94073493761722571</v>
      </c>
    </row>
    <row r="46" spans="1:19" x14ac:dyDescent="0.3">
      <c r="A46" t="s">
        <v>44</v>
      </c>
      <c r="B46">
        <v>21269</v>
      </c>
      <c r="C46">
        <v>13509</v>
      </c>
      <c r="D46">
        <v>414</v>
      </c>
      <c r="E46" s="3">
        <f t="shared" si="1"/>
        <v>220.60515303963516</v>
      </c>
      <c r="F46">
        <v>337</v>
      </c>
      <c r="G46" s="3">
        <f t="shared" si="2"/>
        <v>1.5844656542385632E-2</v>
      </c>
      <c r="H46">
        <v>19</v>
      </c>
      <c r="I46">
        <v>89</v>
      </c>
      <c r="J46">
        <v>2464</v>
      </c>
      <c r="K46">
        <v>776</v>
      </c>
      <c r="L46" s="3">
        <f t="shared" si="3"/>
        <v>1.4101744322723213</v>
      </c>
      <c r="M46" s="3">
        <f t="shared" si="4"/>
        <v>39.041233720438193</v>
      </c>
      <c r="N46" s="3">
        <f t="shared" si="5"/>
        <v>12.29545347689125</v>
      </c>
      <c r="O46">
        <v>128</v>
      </c>
      <c r="Q46" s="3">
        <f>O46+F46+E46+L46+M46+N46+H46</f>
        <v>757.35201466923695</v>
      </c>
      <c r="R46" s="3">
        <f>O46+F46+E46</f>
        <v>685.60515303963518</v>
      </c>
      <c r="S46" s="3">
        <f t="shared" si="6"/>
        <v>0.90526616389746295</v>
      </c>
    </row>
    <row r="47" spans="1:19" x14ac:dyDescent="0.3">
      <c r="A47" t="s">
        <v>45</v>
      </c>
      <c r="B47">
        <v>21243</v>
      </c>
      <c r="C47">
        <v>1261</v>
      </c>
      <c r="D47">
        <v>263</v>
      </c>
      <c r="E47" s="3">
        <f t="shared" si="1"/>
        <v>388.19206326789998</v>
      </c>
      <c r="F47">
        <v>5411</v>
      </c>
      <c r="G47" s="3">
        <f t="shared" si="2"/>
        <v>0.25471920161935696</v>
      </c>
      <c r="H47">
        <v>0</v>
      </c>
      <c r="I47">
        <v>0</v>
      </c>
      <c r="J47">
        <v>2992</v>
      </c>
      <c r="K47">
        <v>3327</v>
      </c>
      <c r="L47" s="3">
        <f t="shared" si="3"/>
        <v>0</v>
      </c>
      <c r="M47" s="3">
        <f t="shared" si="4"/>
        <v>762.11985124511602</v>
      </c>
      <c r="N47" s="3">
        <f t="shared" si="5"/>
        <v>847.45078378760059</v>
      </c>
      <c r="O47">
        <v>6175</v>
      </c>
      <c r="Q47" s="3">
        <f>O47+F47+E47+L47+M47+N47+H47</f>
        <v>13583.762698300616</v>
      </c>
      <c r="R47" s="3">
        <f>O47+F47+E47</f>
        <v>11974.192063267899</v>
      </c>
      <c r="S47" s="3">
        <f t="shared" si="6"/>
        <v>0.8815077478323381</v>
      </c>
    </row>
    <row r="48" spans="1:19" x14ac:dyDescent="0.3">
      <c r="A48" t="s">
        <v>46</v>
      </c>
      <c r="B48">
        <v>104616</v>
      </c>
      <c r="C48">
        <v>32128</v>
      </c>
      <c r="D48">
        <v>1274</v>
      </c>
      <c r="E48" s="3">
        <f t="shared" si="1"/>
        <v>0</v>
      </c>
      <c r="F48">
        <v>0</v>
      </c>
      <c r="G48" s="3">
        <f t="shared" si="2"/>
        <v>0</v>
      </c>
      <c r="H48">
        <v>0</v>
      </c>
      <c r="I48">
        <v>0</v>
      </c>
      <c r="J48">
        <v>38479</v>
      </c>
      <c r="K48">
        <v>0</v>
      </c>
      <c r="L48" s="3">
        <f t="shared" si="3"/>
        <v>0</v>
      </c>
      <c r="M48" s="3">
        <f t="shared" si="4"/>
        <v>0</v>
      </c>
      <c r="N48" s="3">
        <f t="shared" si="5"/>
        <v>0</v>
      </c>
      <c r="O48">
        <v>0</v>
      </c>
      <c r="Q48" s="3">
        <f>O48+F48+E48+L48+M48+N48+H48</f>
        <v>0</v>
      </c>
      <c r="R48" s="3">
        <f>O48+F48+E48</f>
        <v>0</v>
      </c>
      <c r="S48" s="3" t="e">
        <f t="shared" si="6"/>
        <v>#DIV/0!</v>
      </c>
    </row>
    <row r="49" spans="1:19" x14ac:dyDescent="0.3">
      <c r="A49" t="s">
        <v>47</v>
      </c>
      <c r="B49">
        <v>23647</v>
      </c>
      <c r="C49">
        <v>0</v>
      </c>
      <c r="D49">
        <v>430</v>
      </c>
      <c r="E49" s="3">
        <f t="shared" si="1"/>
        <v>241.01239057808604</v>
      </c>
      <c r="F49">
        <v>13254</v>
      </c>
      <c r="G49" s="3">
        <f t="shared" si="2"/>
        <v>0.56049393157694427</v>
      </c>
      <c r="H49">
        <v>0</v>
      </c>
      <c r="I49">
        <v>0</v>
      </c>
      <c r="J49">
        <v>0</v>
      </c>
      <c r="K49">
        <v>1971</v>
      </c>
      <c r="L49" s="3">
        <f t="shared" si="3"/>
        <v>0</v>
      </c>
      <c r="M49" s="3">
        <f t="shared" si="4"/>
        <v>0</v>
      </c>
      <c r="N49" s="3">
        <f t="shared" si="5"/>
        <v>1104.7335391381571</v>
      </c>
      <c r="O49">
        <v>0</v>
      </c>
      <c r="Q49" s="3">
        <f>O49+F49+E49+L49+M49+N49+H49</f>
        <v>14599.745929716242</v>
      </c>
      <c r="R49" s="3">
        <f>O49+F49+E49</f>
        <v>13495.012390578086</v>
      </c>
      <c r="S49" s="3">
        <f t="shared" si="6"/>
        <v>0.92433200245700253</v>
      </c>
    </row>
    <row r="50" spans="1:19" x14ac:dyDescent="0.3">
      <c r="A50" t="s">
        <v>48</v>
      </c>
      <c r="B50">
        <v>19918</v>
      </c>
      <c r="C50">
        <v>1068</v>
      </c>
      <c r="D50">
        <v>562</v>
      </c>
      <c r="E50" s="3">
        <f t="shared" si="1"/>
        <v>39.772065468420521</v>
      </c>
      <c r="F50">
        <v>486</v>
      </c>
      <c r="G50" s="3">
        <f t="shared" si="2"/>
        <v>2.4400040164675167E-2</v>
      </c>
      <c r="H50">
        <v>0</v>
      </c>
      <c r="I50">
        <v>0</v>
      </c>
      <c r="J50">
        <v>0</v>
      </c>
      <c r="K50">
        <v>2537</v>
      </c>
      <c r="L50" s="3">
        <f t="shared" si="3"/>
        <v>0</v>
      </c>
      <c r="M50" s="3">
        <f t="shared" si="4"/>
        <v>0</v>
      </c>
      <c r="N50" s="3">
        <f t="shared" si="5"/>
        <v>61.9029018977809</v>
      </c>
      <c r="O50">
        <v>10972</v>
      </c>
      <c r="Q50" s="3">
        <f>O50+F50+E50+L50+M50+N50+H50</f>
        <v>11559.674967366202</v>
      </c>
      <c r="R50" s="3">
        <f>O50+F50+E50</f>
        <v>11497.77206546842</v>
      </c>
      <c r="S50" s="3">
        <f t="shared" si="6"/>
        <v>0.99464492712186647</v>
      </c>
    </row>
    <row r="51" spans="1:19" x14ac:dyDescent="0.3">
      <c r="A51" t="s">
        <v>49</v>
      </c>
      <c r="B51">
        <v>138837</v>
      </c>
      <c r="C51">
        <v>15450</v>
      </c>
      <c r="D51">
        <v>2045</v>
      </c>
      <c r="E51" s="3">
        <f t="shared" si="1"/>
        <v>0</v>
      </c>
      <c r="F51">
        <v>0</v>
      </c>
      <c r="G51" s="3">
        <f t="shared" si="2"/>
        <v>0</v>
      </c>
      <c r="H51">
        <v>0</v>
      </c>
      <c r="I51">
        <v>0</v>
      </c>
      <c r="J51">
        <v>9808</v>
      </c>
      <c r="K51">
        <v>0</v>
      </c>
      <c r="L51" s="3">
        <f t="shared" si="3"/>
        <v>0</v>
      </c>
      <c r="M51" s="3">
        <f t="shared" si="4"/>
        <v>0</v>
      </c>
      <c r="N51" s="3">
        <f t="shared" si="5"/>
        <v>0</v>
      </c>
      <c r="O51">
        <v>0</v>
      </c>
      <c r="Q51" s="3">
        <f>O51+F51+E51+L51+M51+N51+H51</f>
        <v>0</v>
      </c>
      <c r="R51" s="3">
        <f>O51+F51+E51</f>
        <v>0</v>
      </c>
      <c r="S51" s="3" t="e">
        <f t="shared" si="6"/>
        <v>#DIV/0!</v>
      </c>
    </row>
    <row r="52" spans="1:19" x14ac:dyDescent="0.3">
      <c r="A52" t="s">
        <v>50</v>
      </c>
      <c r="B52">
        <v>207661</v>
      </c>
      <c r="C52">
        <v>22025</v>
      </c>
      <c r="D52">
        <v>1548</v>
      </c>
      <c r="E52" s="3">
        <f t="shared" si="1"/>
        <v>4641.2454818189253</v>
      </c>
      <c r="F52">
        <v>40886</v>
      </c>
      <c r="G52" s="3">
        <f t="shared" si="2"/>
        <v>0.19688819759126652</v>
      </c>
      <c r="H52">
        <v>32</v>
      </c>
      <c r="I52">
        <v>106</v>
      </c>
      <c r="J52">
        <v>6549</v>
      </c>
      <c r="K52">
        <v>49795</v>
      </c>
      <c r="L52" s="3">
        <f t="shared" si="3"/>
        <v>20.870148944674252</v>
      </c>
      <c r="M52" s="3">
        <f t="shared" si="4"/>
        <v>1289.4208060252045</v>
      </c>
      <c r="N52" s="3">
        <f t="shared" si="5"/>
        <v>9804.0477990571162</v>
      </c>
      <c r="O52">
        <v>6165</v>
      </c>
      <c r="Q52" s="3">
        <f>O52+F52+E52+L52+M52+N52+H52</f>
        <v>62838.584235845927</v>
      </c>
      <c r="R52" s="3">
        <f>O52+F52+E52</f>
        <v>51692.245481818929</v>
      </c>
      <c r="S52" s="3">
        <f t="shared" si="6"/>
        <v>0.82261951172877268</v>
      </c>
    </row>
    <row r="53" spans="1:19" x14ac:dyDescent="0.3">
      <c r="A53" t="s">
        <v>51</v>
      </c>
      <c r="B53">
        <v>81441</v>
      </c>
      <c r="C53">
        <v>13358</v>
      </c>
      <c r="D53">
        <v>1347</v>
      </c>
      <c r="E53" s="3">
        <f t="shared" si="1"/>
        <v>544.56944290959098</v>
      </c>
      <c r="F53">
        <v>3016</v>
      </c>
      <c r="G53" s="3">
        <f t="shared" si="2"/>
        <v>3.7032944094497859E-2</v>
      </c>
      <c r="H53">
        <v>345</v>
      </c>
      <c r="I53">
        <v>0</v>
      </c>
      <c r="J53">
        <v>11811</v>
      </c>
      <c r="K53">
        <v>5956</v>
      </c>
      <c r="L53" s="3">
        <f t="shared" si="3"/>
        <v>0</v>
      </c>
      <c r="M53" s="3">
        <f t="shared" si="4"/>
        <v>437.39610270011423</v>
      </c>
      <c r="N53" s="3">
        <f t="shared" si="5"/>
        <v>220.56821502682925</v>
      </c>
      <c r="O53">
        <v>3469</v>
      </c>
      <c r="Q53" s="3">
        <f>O53+F53+E53+L53+M53+N53+H53</f>
        <v>8032.5337606365347</v>
      </c>
      <c r="R53" s="3">
        <f>O53+F53+E53</f>
        <v>7029.5694429095911</v>
      </c>
      <c r="S53" s="3">
        <f t="shared" si="6"/>
        <v>0.87513724216859512</v>
      </c>
    </row>
    <row r="54" spans="1:19" x14ac:dyDescent="0.3">
      <c r="A54" t="s">
        <v>52</v>
      </c>
      <c r="B54">
        <v>76255</v>
      </c>
      <c r="C54">
        <v>8855</v>
      </c>
      <c r="D54">
        <v>1342</v>
      </c>
      <c r="E54" s="3">
        <f t="shared" si="1"/>
        <v>5181.8759032194612</v>
      </c>
      <c r="F54">
        <v>38751</v>
      </c>
      <c r="G54" s="3">
        <f t="shared" si="2"/>
        <v>0.50817651301554001</v>
      </c>
      <c r="H54">
        <v>419</v>
      </c>
      <c r="I54">
        <v>8</v>
      </c>
      <c r="J54">
        <v>1125</v>
      </c>
      <c r="K54">
        <v>3451</v>
      </c>
      <c r="L54" s="3">
        <f t="shared" si="3"/>
        <v>4.0654121041243201</v>
      </c>
      <c r="M54" s="3">
        <f t="shared" si="4"/>
        <v>571.69857714248246</v>
      </c>
      <c r="N54" s="3">
        <f t="shared" si="5"/>
        <v>1753.7171464166286</v>
      </c>
      <c r="O54">
        <v>2867</v>
      </c>
      <c r="Q54" s="3">
        <f>O54+F54+E54+L54+M54+N54+H54</f>
        <v>49548.357038882699</v>
      </c>
      <c r="R54" s="3">
        <f>O54+F54+E54</f>
        <v>46799.875903219465</v>
      </c>
      <c r="S54" s="3">
        <f t="shared" si="6"/>
        <v>0.94452931842913812</v>
      </c>
    </row>
    <row r="55" spans="1:19" x14ac:dyDescent="0.3">
      <c r="A55" t="s">
        <v>53</v>
      </c>
      <c r="B55">
        <v>56077</v>
      </c>
      <c r="C55">
        <v>9733</v>
      </c>
      <c r="D55">
        <v>1024</v>
      </c>
      <c r="E55" s="3">
        <f t="shared" si="1"/>
        <v>1034.5150596501239</v>
      </c>
      <c r="F55">
        <v>5393</v>
      </c>
      <c r="G55" s="3">
        <f t="shared" si="2"/>
        <v>9.6171335841788969E-2</v>
      </c>
      <c r="H55">
        <v>36</v>
      </c>
      <c r="I55">
        <v>0</v>
      </c>
      <c r="J55">
        <v>3267</v>
      </c>
      <c r="K55">
        <v>2171</v>
      </c>
      <c r="L55" s="3">
        <f t="shared" si="3"/>
        <v>0</v>
      </c>
      <c r="M55" s="3">
        <f t="shared" si="4"/>
        <v>314.19175419512459</v>
      </c>
      <c r="N55" s="3">
        <f t="shared" si="5"/>
        <v>208.78797011252385</v>
      </c>
      <c r="O55">
        <v>732</v>
      </c>
      <c r="Q55" s="3">
        <f>O55+F55+E55+L55+M55+N55+H55</f>
        <v>7718.4947839577726</v>
      </c>
      <c r="R55" s="3">
        <f>O55+F55+E55</f>
        <v>7159.5150596501244</v>
      </c>
      <c r="S55" s="3">
        <f t="shared" si="6"/>
        <v>0.92757917962587222</v>
      </c>
    </row>
    <row r="56" spans="1:19" x14ac:dyDescent="0.3">
      <c r="A56" t="s">
        <v>54</v>
      </c>
      <c r="B56">
        <v>79671</v>
      </c>
      <c r="C56">
        <v>6841</v>
      </c>
      <c r="D56">
        <v>1219</v>
      </c>
      <c r="E56" s="3">
        <f t="shared" si="1"/>
        <v>3317.3357934505652</v>
      </c>
      <c r="F56">
        <v>32791</v>
      </c>
      <c r="G56" s="3">
        <f t="shared" si="2"/>
        <v>0.41158012325689397</v>
      </c>
      <c r="H56">
        <v>1200</v>
      </c>
      <c r="I56">
        <v>18</v>
      </c>
      <c r="J56">
        <v>22</v>
      </c>
      <c r="K56">
        <v>3490</v>
      </c>
      <c r="L56" s="3">
        <f t="shared" si="3"/>
        <v>7.4084422186240912</v>
      </c>
      <c r="M56" s="3">
        <f t="shared" si="4"/>
        <v>9.0547627116516676</v>
      </c>
      <c r="N56" s="3">
        <f t="shared" si="5"/>
        <v>1436.4146301665598</v>
      </c>
      <c r="O56">
        <v>9269</v>
      </c>
      <c r="Q56" s="3">
        <f>O56+F56+E56+L56+M56+N56+H56</f>
        <v>48030.213628547397</v>
      </c>
      <c r="R56" s="3">
        <f>O56+F56+E56</f>
        <v>45377.335793450562</v>
      </c>
      <c r="S56" s="3">
        <f t="shared" si="6"/>
        <v>0.94476647854174722</v>
      </c>
    </row>
    <row r="57" spans="1:19" x14ac:dyDescent="0.3">
      <c r="A57" t="s">
        <v>55</v>
      </c>
      <c r="B57">
        <v>70151</v>
      </c>
      <c r="C57">
        <v>7228</v>
      </c>
      <c r="D57">
        <v>1047</v>
      </c>
      <c r="E57" s="3">
        <f t="shared" si="1"/>
        <v>2760.6138900372057</v>
      </c>
      <c r="F57">
        <v>23403</v>
      </c>
      <c r="G57" s="3">
        <f t="shared" si="2"/>
        <v>0.3336089293096321</v>
      </c>
      <c r="H57">
        <v>1816</v>
      </c>
      <c r="I57">
        <v>57</v>
      </c>
      <c r="J57">
        <v>211</v>
      </c>
      <c r="K57">
        <v>2415</v>
      </c>
      <c r="L57" s="3">
        <f t="shared" si="3"/>
        <v>19.01570897064903</v>
      </c>
      <c r="M57" s="3">
        <f t="shared" si="4"/>
        <v>70.391484084332376</v>
      </c>
      <c r="N57" s="3">
        <f t="shared" si="5"/>
        <v>805.66556428276147</v>
      </c>
      <c r="O57">
        <v>9469</v>
      </c>
      <c r="Q57" s="3">
        <f>O57+F57+E57+L57+M57+N57+H57</f>
        <v>38343.686647374947</v>
      </c>
      <c r="R57" s="3">
        <f>O57+F57+E57</f>
        <v>35632.613890037203</v>
      </c>
      <c r="S57" s="3">
        <f t="shared" si="6"/>
        <v>0.92929545919071532</v>
      </c>
    </row>
    <row r="58" spans="1:19" x14ac:dyDescent="0.3">
      <c r="A58" t="s">
        <v>56</v>
      </c>
      <c r="B58">
        <v>58058</v>
      </c>
      <c r="C58">
        <v>6640</v>
      </c>
      <c r="D58">
        <v>0</v>
      </c>
      <c r="E58" s="3">
        <f t="shared" si="1"/>
        <v>2058.7453925384957</v>
      </c>
      <c r="F58">
        <v>18001</v>
      </c>
      <c r="G58" s="3">
        <f t="shared" si="2"/>
        <v>0.31005201694856865</v>
      </c>
      <c r="H58">
        <v>759</v>
      </c>
      <c r="I58">
        <v>0</v>
      </c>
      <c r="J58">
        <v>2592</v>
      </c>
      <c r="K58">
        <v>2125</v>
      </c>
      <c r="L58" s="3">
        <f t="shared" si="3"/>
        <v>0</v>
      </c>
      <c r="M58" s="3">
        <f t="shared" si="4"/>
        <v>803.65482793068998</v>
      </c>
      <c r="N58" s="3">
        <f t="shared" si="5"/>
        <v>658.86053601570836</v>
      </c>
      <c r="O58">
        <v>1226</v>
      </c>
      <c r="Q58" s="3">
        <f>O58+F58+E58+L58+M58+N58+H58</f>
        <v>23507.260756484895</v>
      </c>
      <c r="R58" s="3">
        <f>O58+F58+E58</f>
        <v>21285.745392538494</v>
      </c>
      <c r="S58" s="3">
        <f t="shared" si="6"/>
        <v>0.90549662987281254</v>
      </c>
    </row>
    <row r="59" spans="1:19" x14ac:dyDescent="0.3">
      <c r="A59" t="s">
        <v>57</v>
      </c>
      <c r="B59">
        <v>39138</v>
      </c>
      <c r="C59">
        <v>3299</v>
      </c>
      <c r="D59">
        <v>631</v>
      </c>
      <c r="E59" s="3">
        <f t="shared" si="1"/>
        <v>946.80285144871982</v>
      </c>
      <c r="F59">
        <v>9429</v>
      </c>
      <c r="G59" s="3">
        <f t="shared" si="2"/>
        <v>0.24091675609382185</v>
      </c>
      <c r="H59">
        <v>643</v>
      </c>
      <c r="I59">
        <v>392</v>
      </c>
      <c r="J59">
        <v>446</v>
      </c>
      <c r="K59">
        <v>1213</v>
      </c>
      <c r="L59" s="3">
        <f t="shared" si="3"/>
        <v>94.439368388778163</v>
      </c>
      <c r="M59" s="3">
        <f t="shared" si="4"/>
        <v>107.44887321784455</v>
      </c>
      <c r="N59" s="3">
        <f t="shared" si="5"/>
        <v>292.23202514180588</v>
      </c>
      <c r="O59">
        <v>8160</v>
      </c>
      <c r="Q59" s="3">
        <f>O59+F59+E59+L59+M59+N59+H59</f>
        <v>19672.923118197148</v>
      </c>
      <c r="R59" s="3">
        <f>O59+F59+E59</f>
        <v>18535.80285144872</v>
      </c>
      <c r="S59" s="3">
        <f t="shared" si="6"/>
        <v>0.94219871343386641</v>
      </c>
    </row>
    <row r="60" spans="1:19" x14ac:dyDescent="0.3">
      <c r="A60" t="s">
        <v>58</v>
      </c>
      <c r="B60">
        <v>18533</v>
      </c>
      <c r="C60">
        <v>4771</v>
      </c>
      <c r="D60">
        <v>411</v>
      </c>
      <c r="E60" s="3">
        <f t="shared" si="1"/>
        <v>480.92807424593968</v>
      </c>
      <c r="F60">
        <v>1720</v>
      </c>
      <c r="G60" s="3">
        <f t="shared" si="2"/>
        <v>9.2807424593967514E-2</v>
      </c>
      <c r="H60">
        <v>212</v>
      </c>
      <c r="I60">
        <v>360</v>
      </c>
      <c r="J60">
        <v>2077</v>
      </c>
      <c r="K60">
        <v>700</v>
      </c>
      <c r="L60" s="3">
        <f t="shared" si="3"/>
        <v>33.410672853828302</v>
      </c>
      <c r="M60" s="3">
        <f t="shared" si="4"/>
        <v>192.76102088167053</v>
      </c>
      <c r="N60" s="3">
        <f t="shared" si="5"/>
        <v>64.965197215777266</v>
      </c>
      <c r="O60">
        <v>734</v>
      </c>
      <c r="Q60" s="3">
        <f>O60+F60+E60+L60+M60+N60+H60</f>
        <v>3438.0649651972153</v>
      </c>
      <c r="R60" s="3">
        <f>O60+F60+E60</f>
        <v>2934.9280742459396</v>
      </c>
      <c r="S60" s="3">
        <f t="shared" si="6"/>
        <v>0.85365695644369111</v>
      </c>
    </row>
    <row r="61" spans="1:19" x14ac:dyDescent="0.3">
      <c r="A61" t="s">
        <v>59</v>
      </c>
      <c r="B61">
        <v>60530</v>
      </c>
      <c r="C61">
        <v>37868</v>
      </c>
      <c r="D61">
        <v>1069</v>
      </c>
      <c r="E61" s="3">
        <f t="shared" si="1"/>
        <v>8363.1246819758799</v>
      </c>
      <c r="F61">
        <v>13001</v>
      </c>
      <c r="G61" s="3">
        <f t="shared" si="2"/>
        <v>0.21478605650090865</v>
      </c>
      <c r="H61">
        <v>407</v>
      </c>
      <c r="I61">
        <v>3906</v>
      </c>
      <c r="J61">
        <v>18676</v>
      </c>
      <c r="K61">
        <v>1897</v>
      </c>
      <c r="L61" s="3">
        <f t="shared" si="3"/>
        <v>838.95433669254919</v>
      </c>
      <c r="M61" s="3">
        <f t="shared" si="4"/>
        <v>4011.3443912109701</v>
      </c>
      <c r="N61" s="3">
        <f t="shared" si="5"/>
        <v>407.44914918222372</v>
      </c>
      <c r="O61">
        <v>4736</v>
      </c>
      <c r="Q61" s="3">
        <f>O61+F61+E61+L61+M61+N61+H61</f>
        <v>31764.872559061623</v>
      </c>
      <c r="R61" s="3">
        <f>O61+F61+E61</f>
        <v>26100.124681975882</v>
      </c>
      <c r="S61" s="3">
        <f t="shared" si="6"/>
        <v>0.82166628036825706</v>
      </c>
    </row>
    <row r="62" spans="1:19" x14ac:dyDescent="0.3">
      <c r="A62" t="s">
        <v>60</v>
      </c>
      <c r="B62">
        <v>115216</v>
      </c>
      <c r="C62">
        <v>41382</v>
      </c>
      <c r="D62">
        <v>1784</v>
      </c>
      <c r="E62" s="3">
        <f t="shared" si="1"/>
        <v>13198.644407026801</v>
      </c>
      <c r="F62">
        <v>35229</v>
      </c>
      <c r="G62" s="3">
        <f t="shared" si="2"/>
        <v>0.30576482432995417</v>
      </c>
      <c r="H62">
        <v>1220</v>
      </c>
      <c r="I62">
        <v>0</v>
      </c>
      <c r="J62">
        <v>22573</v>
      </c>
      <c r="K62">
        <v>616</v>
      </c>
      <c r="L62" s="3">
        <f t="shared" si="3"/>
        <v>0</v>
      </c>
      <c r="M62" s="3">
        <f t="shared" si="4"/>
        <v>6902.0293796000551</v>
      </c>
      <c r="N62" s="3">
        <f t="shared" si="5"/>
        <v>188.35113178725177</v>
      </c>
      <c r="O62">
        <v>4357</v>
      </c>
      <c r="Q62" s="3">
        <f>O62+F62+E62+L62+M62+N62+H62</f>
        <v>61095.024918414114</v>
      </c>
      <c r="R62" s="3">
        <f>O62+F62+E62</f>
        <v>52784.644407026804</v>
      </c>
      <c r="S62" s="3">
        <f t="shared" si="6"/>
        <v>0.86397614989952232</v>
      </c>
    </row>
    <row r="63" spans="1:19" x14ac:dyDescent="0.3">
      <c r="A63" t="s">
        <v>61</v>
      </c>
      <c r="B63">
        <v>38143</v>
      </c>
      <c r="C63">
        <v>6037</v>
      </c>
      <c r="D63">
        <v>701</v>
      </c>
      <c r="E63" s="3">
        <f t="shared" si="1"/>
        <v>1419.2143250399811</v>
      </c>
      <c r="F63">
        <v>8034</v>
      </c>
      <c r="G63" s="3">
        <f t="shared" si="2"/>
        <v>0.21062842461264189</v>
      </c>
      <c r="H63">
        <v>878</v>
      </c>
      <c r="I63">
        <v>1005</v>
      </c>
      <c r="J63">
        <v>2081</v>
      </c>
      <c r="K63">
        <v>1395</v>
      </c>
      <c r="L63" s="3">
        <f t="shared" si="3"/>
        <v>211.6815667357051</v>
      </c>
      <c r="M63" s="3">
        <f t="shared" si="4"/>
        <v>438.31775161890778</v>
      </c>
      <c r="N63" s="3">
        <f t="shared" si="5"/>
        <v>293.82665233463541</v>
      </c>
      <c r="O63">
        <v>5794</v>
      </c>
      <c r="Q63" s="3">
        <f>O63+F63+E63+L63+M63+N63+H63</f>
        <v>17069.040295729232</v>
      </c>
      <c r="R63" s="3">
        <f>O63+F63+E63</f>
        <v>15247.21432503998</v>
      </c>
      <c r="S63" s="3">
        <f t="shared" si="6"/>
        <v>0.89326722890536014</v>
      </c>
    </row>
    <row r="64" spans="1:19" x14ac:dyDescent="0.3">
      <c r="A64" t="s">
        <v>62</v>
      </c>
      <c r="B64">
        <v>95230</v>
      </c>
      <c r="C64">
        <v>13020</v>
      </c>
      <c r="D64">
        <v>1689</v>
      </c>
      <c r="E64" s="3">
        <f t="shared" si="1"/>
        <v>1612.3831880709861</v>
      </c>
      <c r="F64">
        <v>10439</v>
      </c>
      <c r="G64" s="3">
        <f t="shared" si="2"/>
        <v>0.10961881759949596</v>
      </c>
      <c r="H64">
        <v>1208</v>
      </c>
      <c r="I64">
        <v>1695</v>
      </c>
      <c r="J64">
        <v>3434</v>
      </c>
      <c r="K64">
        <v>2896</v>
      </c>
      <c r="L64" s="3">
        <f t="shared" si="3"/>
        <v>185.80389583114564</v>
      </c>
      <c r="M64" s="3">
        <f t="shared" si="4"/>
        <v>376.43101963666913</v>
      </c>
      <c r="N64" s="3">
        <f t="shared" si="5"/>
        <v>317.4560957681403</v>
      </c>
      <c r="O64">
        <v>3767</v>
      </c>
      <c r="Q64" s="3">
        <f>O64+F64+E64+L64+M64+N64+H64</f>
        <v>17906.074199306942</v>
      </c>
      <c r="R64" s="3">
        <f>O64+F64+E64</f>
        <v>15818.383188070986</v>
      </c>
      <c r="S64" s="3">
        <f t="shared" si="6"/>
        <v>0.88340878140018197</v>
      </c>
    </row>
    <row r="65" spans="1:19" x14ac:dyDescent="0.3">
      <c r="A65" t="s">
        <v>63</v>
      </c>
      <c r="B65">
        <v>12817</v>
      </c>
      <c r="C65">
        <v>2925</v>
      </c>
      <c r="D65">
        <v>549</v>
      </c>
      <c r="E65" s="3">
        <f t="shared" si="1"/>
        <v>59.088086135601152</v>
      </c>
      <c r="F65">
        <v>218</v>
      </c>
      <c r="G65" s="3">
        <f t="shared" si="2"/>
        <v>1.7008660372942186E-2</v>
      </c>
      <c r="H65">
        <v>7</v>
      </c>
      <c r="I65">
        <v>0</v>
      </c>
      <c r="J65">
        <v>1013</v>
      </c>
      <c r="K65">
        <v>424</v>
      </c>
      <c r="L65" s="3">
        <f t="shared" si="3"/>
        <v>0</v>
      </c>
      <c r="M65" s="3">
        <f t="shared" si="4"/>
        <v>17.229772957790434</v>
      </c>
      <c r="N65" s="3">
        <f t="shared" si="5"/>
        <v>7.2116719981274873</v>
      </c>
      <c r="O65">
        <v>34</v>
      </c>
      <c r="Q65" s="3">
        <f>O65+F65+E65+L65+M65+N65+H65</f>
        <v>342.52953109151906</v>
      </c>
      <c r="R65" s="3">
        <f>O65+F65+E65</f>
        <v>311.08808613560115</v>
      </c>
      <c r="S65" s="3">
        <f t="shared" si="6"/>
        <v>0.908208075211135</v>
      </c>
    </row>
    <row r="66" spans="1:19" x14ac:dyDescent="0.3">
      <c r="A66" t="s">
        <v>64</v>
      </c>
      <c r="B66">
        <v>20423</v>
      </c>
      <c r="C66">
        <v>4577</v>
      </c>
      <c r="D66">
        <v>433</v>
      </c>
      <c r="E66" s="3">
        <f t="shared" si="1"/>
        <v>64.516966165597609</v>
      </c>
      <c r="F66">
        <v>263</v>
      </c>
      <c r="G66" s="3">
        <f t="shared" si="2"/>
        <v>1.2877637957205111E-2</v>
      </c>
      <c r="H66">
        <v>20</v>
      </c>
      <c r="I66">
        <v>0</v>
      </c>
      <c r="J66">
        <v>2325</v>
      </c>
      <c r="K66">
        <v>703</v>
      </c>
      <c r="L66" s="3">
        <f t="shared" si="3"/>
        <v>0</v>
      </c>
      <c r="M66" s="3">
        <f t="shared" si="4"/>
        <v>29.940508250501882</v>
      </c>
      <c r="N66" s="3">
        <f t="shared" si="5"/>
        <v>9.0529794839151929</v>
      </c>
      <c r="O66">
        <v>59</v>
      </c>
      <c r="Q66" s="3">
        <f>O66+F66+E66+L66+M66+N66+H66</f>
        <v>445.51045390001468</v>
      </c>
      <c r="R66" s="3">
        <f>O66+F66+E66</f>
        <v>386.51696616559764</v>
      </c>
      <c r="S66" s="3">
        <f t="shared" si="6"/>
        <v>0.86758225936566491</v>
      </c>
    </row>
    <row r="67" spans="1:19" x14ac:dyDescent="0.3">
      <c r="A67" t="s">
        <v>65</v>
      </c>
      <c r="B67">
        <v>55039</v>
      </c>
      <c r="C67">
        <v>17104</v>
      </c>
      <c r="D67">
        <v>1305</v>
      </c>
      <c r="E67" s="3">
        <f t="shared" ref="E67:E129" si="7">(C67+D67)*G67</f>
        <v>2070.7156561710785</v>
      </c>
      <c r="F67">
        <v>6191</v>
      </c>
      <c r="G67" s="3">
        <f t="shared" ref="G67:G129" si="8">F67/B67</f>
        <v>0.11248387507040462</v>
      </c>
      <c r="H67">
        <v>516</v>
      </c>
      <c r="I67">
        <v>446</v>
      </c>
      <c r="J67">
        <v>4581</v>
      </c>
      <c r="K67">
        <v>1710</v>
      </c>
      <c r="L67" s="3">
        <f t="shared" ref="L67:L129" si="9">I67*$G67</f>
        <v>50.167808281400461</v>
      </c>
      <c r="M67" s="3">
        <f t="shared" ref="M67:M129" si="10">J67*$G67</f>
        <v>515.28863169752356</v>
      </c>
      <c r="N67" s="3">
        <f t="shared" ref="N67:N129" si="11">K67*$G67</f>
        <v>192.3474263703919</v>
      </c>
      <c r="O67">
        <v>7860</v>
      </c>
      <c r="Q67" s="3">
        <f>O67+F67+E67+L67+M67+N67+H67</f>
        <v>17395.51952252039</v>
      </c>
      <c r="R67" s="3">
        <f>O67+F67+E67</f>
        <v>16121.715656171078</v>
      </c>
      <c r="S67" s="3">
        <f t="shared" ref="S67:S129" si="12">R67/Q67</f>
        <v>0.92677402565067202</v>
      </c>
    </row>
    <row r="68" spans="1:19" x14ac:dyDescent="0.3">
      <c r="A68" t="s">
        <v>66</v>
      </c>
      <c r="B68">
        <v>20501</v>
      </c>
      <c r="C68">
        <v>36</v>
      </c>
      <c r="D68">
        <v>457</v>
      </c>
      <c r="E68" s="3">
        <f t="shared" si="7"/>
        <v>22.652846202624261</v>
      </c>
      <c r="F68">
        <v>942</v>
      </c>
      <c r="G68" s="3">
        <f t="shared" si="8"/>
        <v>4.5948978098629335E-2</v>
      </c>
      <c r="H68">
        <v>38</v>
      </c>
      <c r="I68">
        <v>0</v>
      </c>
      <c r="J68">
        <v>0</v>
      </c>
      <c r="K68">
        <v>217</v>
      </c>
      <c r="L68" s="3">
        <f t="shared" si="9"/>
        <v>0</v>
      </c>
      <c r="M68" s="3">
        <f t="shared" si="10"/>
        <v>0</v>
      </c>
      <c r="N68" s="3">
        <f t="shared" si="11"/>
        <v>9.9709282474025649</v>
      </c>
      <c r="O68">
        <v>13641</v>
      </c>
      <c r="Q68" s="3">
        <f>O68+F68+E68+L68+M68+N68+H68</f>
        <v>14653.623774450027</v>
      </c>
      <c r="R68" s="3">
        <f>O68+F68+E68</f>
        <v>14605.652846202624</v>
      </c>
      <c r="S68" s="3">
        <f t="shared" si="12"/>
        <v>0.99672634366858492</v>
      </c>
    </row>
    <row r="69" spans="1:19" x14ac:dyDescent="0.3">
      <c r="A69" t="s">
        <v>67</v>
      </c>
      <c r="B69">
        <v>141316</v>
      </c>
      <c r="C69">
        <v>10943</v>
      </c>
      <c r="D69">
        <v>2767</v>
      </c>
      <c r="E69" s="3">
        <f t="shared" si="7"/>
        <v>1394.6138441506978</v>
      </c>
      <c r="F69">
        <v>14375</v>
      </c>
      <c r="G69" s="3">
        <f t="shared" si="8"/>
        <v>0.10172238104673215</v>
      </c>
      <c r="H69">
        <v>929</v>
      </c>
      <c r="I69">
        <v>284</v>
      </c>
      <c r="J69">
        <v>1902</v>
      </c>
      <c r="K69">
        <v>3380</v>
      </c>
      <c r="L69" s="3">
        <f t="shared" si="9"/>
        <v>28.889156217271928</v>
      </c>
      <c r="M69" s="3">
        <f t="shared" si="10"/>
        <v>193.47596875088453</v>
      </c>
      <c r="N69" s="3">
        <f t="shared" si="11"/>
        <v>343.82164793795465</v>
      </c>
      <c r="O69">
        <v>37013</v>
      </c>
      <c r="Q69" s="3">
        <f>O69+F69+E69+L69+M69+N69+H69</f>
        <v>54277.800617056811</v>
      </c>
      <c r="R69" s="3">
        <f>O69+F69+E69</f>
        <v>52782.613844150699</v>
      </c>
      <c r="S69" s="3">
        <f t="shared" si="12"/>
        <v>0.97245307002295434</v>
      </c>
    </row>
    <row r="70" spans="1:19" x14ac:dyDescent="0.3">
      <c r="A70" t="s">
        <v>68</v>
      </c>
      <c r="B70">
        <v>76891</v>
      </c>
      <c r="C70">
        <v>10725</v>
      </c>
      <c r="D70">
        <v>1079</v>
      </c>
      <c r="E70" s="3">
        <f t="shared" si="7"/>
        <v>2515.6669571211196</v>
      </c>
      <c r="F70">
        <v>16387</v>
      </c>
      <c r="G70" s="3">
        <f t="shared" si="8"/>
        <v>0.21311987098620125</v>
      </c>
      <c r="H70">
        <v>320</v>
      </c>
      <c r="I70">
        <v>137</v>
      </c>
      <c r="J70">
        <v>1199</v>
      </c>
      <c r="K70">
        <v>2016</v>
      </c>
      <c r="L70" s="3">
        <f t="shared" si="9"/>
        <v>29.197422325109571</v>
      </c>
      <c r="M70" s="3">
        <f t="shared" si="10"/>
        <v>255.5307253124553</v>
      </c>
      <c r="N70" s="3">
        <f t="shared" si="11"/>
        <v>429.64965990818172</v>
      </c>
      <c r="O70">
        <v>28456</v>
      </c>
      <c r="Q70" s="3">
        <f>O70+F70+E70+L70+M70+N70+H70</f>
        <v>48393.044764666862</v>
      </c>
      <c r="R70" s="3">
        <f>O70+F70+E70</f>
        <v>47358.666957121117</v>
      </c>
      <c r="S70" s="3">
        <f t="shared" si="12"/>
        <v>0.97862548610909117</v>
      </c>
    </row>
    <row r="71" spans="1:19" x14ac:dyDescent="0.3">
      <c r="A71" t="s">
        <v>69</v>
      </c>
      <c r="B71">
        <v>7323</v>
      </c>
      <c r="C71">
        <v>1820</v>
      </c>
      <c r="D71">
        <v>146</v>
      </c>
      <c r="E71" s="3">
        <f t="shared" si="7"/>
        <v>93.964222313259597</v>
      </c>
      <c r="F71">
        <v>350</v>
      </c>
      <c r="G71" s="3">
        <f t="shared" si="8"/>
        <v>4.7794619691383315E-2</v>
      </c>
      <c r="H71">
        <v>0</v>
      </c>
      <c r="I71">
        <v>39</v>
      </c>
      <c r="J71">
        <v>62</v>
      </c>
      <c r="K71">
        <v>200</v>
      </c>
      <c r="L71" s="3">
        <f t="shared" si="9"/>
        <v>1.8639901679639492</v>
      </c>
      <c r="M71" s="3">
        <f t="shared" si="10"/>
        <v>2.9632664208657657</v>
      </c>
      <c r="N71" s="3">
        <f t="shared" si="11"/>
        <v>9.5589239382766635</v>
      </c>
      <c r="O71">
        <v>110</v>
      </c>
      <c r="Q71" s="3">
        <f>O71+F71+E71+L71+M71+N71+H71</f>
        <v>568.35040284036597</v>
      </c>
      <c r="R71" s="3">
        <f>O71+F71+E71</f>
        <v>553.9642223132596</v>
      </c>
      <c r="S71" s="3">
        <f t="shared" si="12"/>
        <v>0.97468783262013969</v>
      </c>
    </row>
    <row r="72" spans="1:19" x14ac:dyDescent="0.3">
      <c r="A72" t="s">
        <v>70</v>
      </c>
      <c r="B72">
        <v>117243</v>
      </c>
      <c r="C72">
        <v>26407</v>
      </c>
      <c r="D72">
        <v>2048</v>
      </c>
      <c r="E72" s="3">
        <f t="shared" si="7"/>
        <v>3347.8183772165503</v>
      </c>
      <c r="F72">
        <v>13794</v>
      </c>
      <c r="G72" s="3">
        <f t="shared" si="8"/>
        <v>0.11765307950154806</v>
      </c>
      <c r="H72">
        <v>1720</v>
      </c>
      <c r="I72">
        <v>2254</v>
      </c>
      <c r="J72">
        <v>5885</v>
      </c>
      <c r="K72">
        <v>3929</v>
      </c>
      <c r="L72" s="3">
        <f t="shared" si="9"/>
        <v>265.19004119648935</v>
      </c>
      <c r="M72" s="3">
        <f t="shared" si="10"/>
        <v>692.38837286661033</v>
      </c>
      <c r="N72" s="3">
        <f t="shared" si="11"/>
        <v>462.25894936158232</v>
      </c>
      <c r="O72">
        <v>7024</v>
      </c>
      <c r="Q72" s="3">
        <f>O72+F72+E72+L72+M72+N72+H72</f>
        <v>27305.655740641232</v>
      </c>
      <c r="R72" s="3">
        <f>O72+F72+E72</f>
        <v>24165.81837721655</v>
      </c>
      <c r="S72" s="3">
        <f t="shared" si="12"/>
        <v>0.88501146453877666</v>
      </c>
    </row>
    <row r="73" spans="1:19" x14ac:dyDescent="0.3">
      <c r="A73" t="s">
        <v>71</v>
      </c>
      <c r="B73">
        <v>34590</v>
      </c>
      <c r="C73">
        <v>3071</v>
      </c>
      <c r="D73">
        <v>403</v>
      </c>
      <c r="E73" s="3">
        <f t="shared" si="7"/>
        <v>2672.3385949696444</v>
      </c>
      <c r="F73">
        <v>26608</v>
      </c>
      <c r="G73" s="3">
        <f t="shared" si="8"/>
        <v>0.76923966464296034</v>
      </c>
      <c r="H73">
        <v>571</v>
      </c>
      <c r="I73">
        <v>87</v>
      </c>
      <c r="J73">
        <v>157</v>
      </c>
      <c r="K73">
        <v>1827</v>
      </c>
      <c r="L73" s="3">
        <f t="shared" si="9"/>
        <v>66.923850823937556</v>
      </c>
      <c r="M73" s="3">
        <f t="shared" si="10"/>
        <v>120.77062734894477</v>
      </c>
      <c r="N73" s="3">
        <f t="shared" si="11"/>
        <v>1405.4008673026885</v>
      </c>
      <c r="O73">
        <v>589</v>
      </c>
      <c r="Q73" s="3">
        <f>O73+F73+E73+L73+M73+N73+H73</f>
        <v>32033.433940445215</v>
      </c>
      <c r="R73" s="3">
        <f>O73+F73+E73</f>
        <v>29869.338594969646</v>
      </c>
      <c r="S73" s="3">
        <f t="shared" si="12"/>
        <v>0.93244260513877675</v>
      </c>
    </row>
    <row r="74" spans="1:19" x14ac:dyDescent="0.3">
      <c r="A74" t="s">
        <v>72</v>
      </c>
      <c r="B74">
        <v>38079</v>
      </c>
      <c r="C74">
        <v>16628</v>
      </c>
      <c r="D74">
        <v>901</v>
      </c>
      <c r="E74" s="3">
        <f t="shared" si="7"/>
        <v>5887.652249271252</v>
      </c>
      <c r="F74">
        <v>12790</v>
      </c>
      <c r="G74" s="3">
        <f t="shared" si="8"/>
        <v>0.33588066913521891</v>
      </c>
      <c r="H74">
        <v>700</v>
      </c>
      <c r="I74">
        <v>2121</v>
      </c>
      <c r="J74">
        <v>3759</v>
      </c>
      <c r="K74">
        <v>3053</v>
      </c>
      <c r="L74" s="3">
        <f t="shared" si="9"/>
        <v>712.40289923579928</v>
      </c>
      <c r="M74" s="3">
        <f t="shared" si="10"/>
        <v>1262.5754352792878</v>
      </c>
      <c r="N74" s="3">
        <f t="shared" si="11"/>
        <v>1025.4436828698233</v>
      </c>
      <c r="O74">
        <v>799</v>
      </c>
      <c r="Q74" s="3">
        <f>O74+F74+E74+L74+M74+N74+H74</f>
        <v>23177.074266656164</v>
      </c>
      <c r="R74" s="3">
        <f>O74+F74+E74</f>
        <v>19476.652249271254</v>
      </c>
      <c r="S74" s="3">
        <f t="shared" si="12"/>
        <v>0.8403412797141292</v>
      </c>
    </row>
    <row r="75" spans="1:19" x14ac:dyDescent="0.3">
      <c r="A75" t="s">
        <v>73</v>
      </c>
      <c r="B75">
        <v>83685</v>
      </c>
      <c r="C75">
        <v>27013</v>
      </c>
      <c r="D75">
        <v>2678</v>
      </c>
      <c r="E75" s="3">
        <f t="shared" si="7"/>
        <v>10065.882308657465</v>
      </c>
      <c r="F75">
        <v>28371</v>
      </c>
      <c r="G75" s="3">
        <f t="shared" si="8"/>
        <v>0.33902132998745294</v>
      </c>
      <c r="H75">
        <v>1621</v>
      </c>
      <c r="I75">
        <v>5225</v>
      </c>
      <c r="J75">
        <v>9203</v>
      </c>
      <c r="K75">
        <v>2727</v>
      </c>
      <c r="L75" s="3">
        <f t="shared" si="9"/>
        <v>1771.3864491844415</v>
      </c>
      <c r="M75" s="3">
        <f t="shared" si="10"/>
        <v>3120.0132998745294</v>
      </c>
      <c r="N75" s="3">
        <f t="shared" si="11"/>
        <v>924.51116687578417</v>
      </c>
      <c r="O75">
        <v>1230</v>
      </c>
      <c r="Q75" s="3">
        <f>O75+F75+E75+L75+M75+N75+H75</f>
        <v>47103.79322459222</v>
      </c>
      <c r="R75" s="3">
        <f>O75+F75+E75</f>
        <v>39666.882308657463</v>
      </c>
      <c r="S75" s="3">
        <f t="shared" si="12"/>
        <v>0.84211651744318439</v>
      </c>
    </row>
    <row r="76" spans="1:19" x14ac:dyDescent="0.3">
      <c r="A76" t="s">
        <v>74</v>
      </c>
      <c r="B76">
        <v>25073</v>
      </c>
      <c r="C76">
        <v>8859</v>
      </c>
      <c r="D76">
        <v>468</v>
      </c>
      <c r="E76" s="3">
        <f t="shared" si="7"/>
        <v>5274.4997806405299</v>
      </c>
      <c r="F76">
        <v>14179</v>
      </c>
      <c r="G76" s="3">
        <f t="shared" si="8"/>
        <v>0.56550871455350382</v>
      </c>
      <c r="H76">
        <v>987</v>
      </c>
      <c r="I76">
        <v>472</v>
      </c>
      <c r="J76">
        <v>1002</v>
      </c>
      <c r="K76">
        <v>1187</v>
      </c>
      <c r="L76" s="3">
        <f t="shared" si="9"/>
        <v>266.92011326925382</v>
      </c>
      <c r="M76" s="3">
        <f t="shared" si="10"/>
        <v>566.63973198261078</v>
      </c>
      <c r="N76" s="3">
        <f t="shared" si="11"/>
        <v>671.25884417500902</v>
      </c>
      <c r="O76">
        <v>2335</v>
      </c>
      <c r="Q76" s="3">
        <f>O76+F76+E76+L76+M76+N76+H76</f>
        <v>24280.318470067403</v>
      </c>
      <c r="R76" s="3">
        <f>O76+F76+E76</f>
        <v>21788.49978064053</v>
      </c>
      <c r="S76" s="3">
        <f t="shared" si="12"/>
        <v>0.89737289926823782</v>
      </c>
    </row>
    <row r="77" spans="1:19" x14ac:dyDescent="0.3">
      <c r="A77" t="s">
        <v>75</v>
      </c>
      <c r="B77">
        <v>84389</v>
      </c>
      <c r="C77">
        <v>14403</v>
      </c>
      <c r="D77">
        <v>1222</v>
      </c>
      <c r="E77" s="3">
        <f t="shared" si="7"/>
        <v>4420.377655855621</v>
      </c>
      <c r="F77">
        <v>23874</v>
      </c>
      <c r="G77" s="3">
        <f t="shared" si="8"/>
        <v>0.28290416997475976</v>
      </c>
      <c r="H77">
        <v>2859</v>
      </c>
      <c r="I77">
        <v>1521</v>
      </c>
      <c r="J77">
        <v>3277</v>
      </c>
      <c r="K77">
        <v>3276</v>
      </c>
      <c r="L77" s="3">
        <f t="shared" si="9"/>
        <v>430.29724253160958</v>
      </c>
      <c r="M77" s="3">
        <f t="shared" si="10"/>
        <v>927.07696500728775</v>
      </c>
      <c r="N77" s="3">
        <f t="shared" si="11"/>
        <v>926.79406083731294</v>
      </c>
      <c r="O77">
        <v>8716</v>
      </c>
      <c r="Q77" s="3">
        <f>O77+F77+E77+L77+M77+N77+H77</f>
        <v>42153.545924231832</v>
      </c>
      <c r="R77" s="3">
        <f>O77+F77+E77</f>
        <v>37010.37765585562</v>
      </c>
      <c r="S77" s="3">
        <f t="shared" si="12"/>
        <v>0.87798966479307072</v>
      </c>
    </row>
    <row r="78" spans="1:19" x14ac:dyDescent="0.3">
      <c r="A78" t="s">
        <v>76</v>
      </c>
      <c r="B78">
        <v>24668</v>
      </c>
      <c r="C78">
        <v>18699</v>
      </c>
      <c r="D78">
        <v>667</v>
      </c>
      <c r="E78" s="3">
        <f t="shared" si="7"/>
        <v>2682.5694016539646</v>
      </c>
      <c r="F78">
        <v>3417</v>
      </c>
      <c r="G78" s="3">
        <f t="shared" si="8"/>
        <v>0.13851953948435219</v>
      </c>
      <c r="H78">
        <v>542</v>
      </c>
      <c r="I78">
        <v>1978</v>
      </c>
      <c r="J78">
        <v>6929</v>
      </c>
      <c r="K78">
        <v>916</v>
      </c>
      <c r="L78" s="3">
        <f t="shared" si="9"/>
        <v>273.99164910004862</v>
      </c>
      <c r="M78" s="3">
        <f t="shared" si="10"/>
        <v>959.80188908707635</v>
      </c>
      <c r="N78" s="3">
        <f t="shared" si="11"/>
        <v>126.88389816766662</v>
      </c>
      <c r="O78">
        <v>809</v>
      </c>
      <c r="Q78" s="3">
        <f>O78+F78+E78+L78+M78+N78+H78</f>
        <v>8811.2468380087557</v>
      </c>
      <c r="R78" s="3">
        <f>O78+F78+E78</f>
        <v>6908.5694016539646</v>
      </c>
      <c r="S78" s="3">
        <f t="shared" si="12"/>
        <v>0.78406263366186946</v>
      </c>
    </row>
    <row r="79" spans="1:19" x14ac:dyDescent="0.3">
      <c r="A79" t="s">
        <v>77</v>
      </c>
      <c r="B79">
        <v>35139</v>
      </c>
      <c r="C79">
        <v>7876</v>
      </c>
      <c r="D79">
        <v>575</v>
      </c>
      <c r="E79" s="3">
        <f t="shared" si="7"/>
        <v>557.48365064458301</v>
      </c>
      <c r="F79">
        <v>2318</v>
      </c>
      <c r="G79" s="3">
        <f t="shared" si="8"/>
        <v>6.5966589828964972E-2</v>
      </c>
      <c r="H79">
        <v>179</v>
      </c>
      <c r="I79">
        <v>65</v>
      </c>
      <c r="J79">
        <v>1544</v>
      </c>
      <c r="K79">
        <v>927</v>
      </c>
      <c r="L79" s="3">
        <f t="shared" si="9"/>
        <v>4.287828338882723</v>
      </c>
      <c r="M79" s="3">
        <f t="shared" si="10"/>
        <v>101.85241469592192</v>
      </c>
      <c r="N79" s="3">
        <f t="shared" si="11"/>
        <v>61.151028771450527</v>
      </c>
      <c r="O79">
        <v>3195</v>
      </c>
      <c r="Q79" s="3">
        <f>O79+F79+E79+L79+M79+N79+H79</f>
        <v>6416.7749224508379</v>
      </c>
      <c r="R79" s="3">
        <f>O79+F79+E79</f>
        <v>6070.4836506445827</v>
      </c>
      <c r="S79" s="3">
        <f t="shared" si="12"/>
        <v>0.94603343954068564</v>
      </c>
    </row>
    <row r="80" spans="1:19" x14ac:dyDescent="0.3">
      <c r="A80" t="s">
        <v>78</v>
      </c>
      <c r="B80">
        <v>25809</v>
      </c>
      <c r="C80">
        <v>3119</v>
      </c>
      <c r="D80">
        <v>266</v>
      </c>
      <c r="E80" s="3">
        <f t="shared" si="7"/>
        <v>478.456352435197</v>
      </c>
      <c r="F80">
        <v>3648</v>
      </c>
      <c r="G80" s="3">
        <f t="shared" si="8"/>
        <v>0.14134604207834475</v>
      </c>
      <c r="H80">
        <v>159</v>
      </c>
      <c r="I80">
        <v>70</v>
      </c>
      <c r="J80">
        <v>1</v>
      </c>
      <c r="K80">
        <v>542</v>
      </c>
      <c r="L80" s="3">
        <f t="shared" si="9"/>
        <v>9.8942229454841328</v>
      </c>
      <c r="M80" s="3">
        <f t="shared" si="10"/>
        <v>0.14134604207834475</v>
      </c>
      <c r="N80" s="3">
        <f t="shared" si="11"/>
        <v>76.609554806462853</v>
      </c>
      <c r="O80">
        <v>12090</v>
      </c>
      <c r="Q80" s="3">
        <f>O80+F80+E80+L80+M80+N80+H80</f>
        <v>16462.101476229225</v>
      </c>
      <c r="R80" s="3">
        <f>O80+F80+E80</f>
        <v>16216.456352435198</v>
      </c>
      <c r="S80" s="3">
        <f t="shared" si="12"/>
        <v>0.98507814302148899</v>
      </c>
    </row>
    <row r="81" spans="1:19" x14ac:dyDescent="0.3">
      <c r="A81" t="s">
        <v>79</v>
      </c>
      <c r="B81">
        <v>127573</v>
      </c>
      <c r="C81">
        <v>28614</v>
      </c>
      <c r="D81">
        <v>2275</v>
      </c>
      <c r="E81" s="3">
        <f t="shared" si="7"/>
        <v>11472.994881362045</v>
      </c>
      <c r="F81">
        <v>47384</v>
      </c>
      <c r="G81" s="3">
        <f t="shared" si="8"/>
        <v>0.37142655577590872</v>
      </c>
      <c r="H81">
        <v>4029</v>
      </c>
      <c r="I81">
        <v>1042</v>
      </c>
      <c r="J81">
        <v>2734</v>
      </c>
      <c r="K81">
        <v>5057</v>
      </c>
      <c r="L81" s="3">
        <f t="shared" si="9"/>
        <v>387.02647111849689</v>
      </c>
      <c r="M81" s="3">
        <f t="shared" si="10"/>
        <v>1015.4802034913345</v>
      </c>
      <c r="N81" s="3">
        <f t="shared" si="11"/>
        <v>1878.3040925587704</v>
      </c>
      <c r="O81">
        <v>17932</v>
      </c>
      <c r="Q81" s="3">
        <f>O81+F81+E81+L81+M81+N81+H81</f>
        <v>84098.805648530644</v>
      </c>
      <c r="R81" s="3">
        <f>O81+F81+E81</f>
        <v>76788.994881362043</v>
      </c>
      <c r="S81" s="3">
        <f t="shared" si="12"/>
        <v>0.91308068276595888</v>
      </c>
    </row>
    <row r="82" spans="1:19" x14ac:dyDescent="0.3">
      <c r="A82" t="s">
        <v>80</v>
      </c>
      <c r="B82">
        <v>158212</v>
      </c>
      <c r="C82">
        <v>42883</v>
      </c>
      <c r="D82">
        <v>3235</v>
      </c>
      <c r="E82" s="3">
        <f t="shared" si="7"/>
        <v>7795.449611913129</v>
      </c>
      <c r="F82">
        <v>26743</v>
      </c>
      <c r="G82" s="3">
        <f t="shared" si="8"/>
        <v>0.16903269031426188</v>
      </c>
      <c r="H82">
        <v>1774</v>
      </c>
      <c r="I82">
        <v>9962</v>
      </c>
      <c r="J82">
        <v>15580</v>
      </c>
      <c r="K82">
        <v>5273</v>
      </c>
      <c r="L82" s="3">
        <f t="shared" si="9"/>
        <v>1683.9036609106768</v>
      </c>
      <c r="M82" s="3">
        <f t="shared" si="10"/>
        <v>2633.5293150962002</v>
      </c>
      <c r="N82" s="3">
        <f t="shared" si="11"/>
        <v>891.30937602710287</v>
      </c>
      <c r="O82">
        <v>22632</v>
      </c>
      <c r="Q82" s="3">
        <f>O82+F82+E82+L82+M82+N82+H82</f>
        <v>64153.191963947109</v>
      </c>
      <c r="R82" s="3">
        <f>O82+F82+E82</f>
        <v>57170.449611913129</v>
      </c>
      <c r="S82" s="3">
        <f t="shared" si="12"/>
        <v>0.89115518435999019</v>
      </c>
    </row>
    <row r="83" spans="1:19" x14ac:dyDescent="0.3">
      <c r="A83" t="s">
        <v>81</v>
      </c>
      <c r="B83">
        <v>54938</v>
      </c>
      <c r="C83">
        <v>12542</v>
      </c>
      <c r="D83">
        <v>137</v>
      </c>
      <c r="E83" s="3">
        <f t="shared" si="7"/>
        <v>664.43701991335695</v>
      </c>
      <c r="F83">
        <v>2879</v>
      </c>
      <c r="G83" s="3">
        <f t="shared" si="8"/>
        <v>5.240452874149041E-2</v>
      </c>
      <c r="H83">
        <v>241</v>
      </c>
      <c r="I83">
        <v>175</v>
      </c>
      <c r="J83">
        <v>899</v>
      </c>
      <c r="K83">
        <v>1431</v>
      </c>
      <c r="L83" s="3">
        <f t="shared" si="9"/>
        <v>9.1707925297608224</v>
      </c>
      <c r="M83" s="3">
        <f t="shared" si="10"/>
        <v>47.111671338599876</v>
      </c>
      <c r="N83" s="3">
        <f t="shared" si="11"/>
        <v>74.990880629072777</v>
      </c>
      <c r="O83">
        <v>15559</v>
      </c>
      <c r="Q83" s="3">
        <f>O83+F83+E83+L83+M83+N83+H83</f>
        <v>19474.710364410788</v>
      </c>
      <c r="R83" s="3">
        <f>O83+F83+E83</f>
        <v>19102.437019913355</v>
      </c>
      <c r="S83" s="3">
        <f t="shared" si="12"/>
        <v>0.98088426797978234</v>
      </c>
    </row>
    <row r="84" spans="1:19" x14ac:dyDescent="0.3">
      <c r="A84" t="s">
        <v>82</v>
      </c>
      <c r="B84">
        <v>134627</v>
      </c>
      <c r="C84">
        <v>25300</v>
      </c>
      <c r="D84">
        <v>1161</v>
      </c>
      <c r="E84" s="3">
        <f t="shared" si="7"/>
        <v>6528.4238302866434</v>
      </c>
      <c r="F84">
        <v>33215</v>
      </c>
      <c r="G84" s="3">
        <f t="shared" si="8"/>
        <v>0.24671871169973333</v>
      </c>
      <c r="H84">
        <v>3480</v>
      </c>
      <c r="I84">
        <v>1601</v>
      </c>
      <c r="J84">
        <v>1399</v>
      </c>
      <c r="K84">
        <v>5061</v>
      </c>
      <c r="L84" s="3">
        <f t="shared" si="9"/>
        <v>394.99665743127309</v>
      </c>
      <c r="M84" s="3">
        <f t="shared" si="10"/>
        <v>345.15947766792692</v>
      </c>
      <c r="N84" s="3">
        <f t="shared" si="11"/>
        <v>1248.6433999123503</v>
      </c>
      <c r="O84">
        <v>17997</v>
      </c>
      <c r="Q84" s="3">
        <f>O84+F84+E84+L84+M84+N84+H84</f>
        <v>63209.223365298189</v>
      </c>
      <c r="R84" s="3">
        <f>O84+F84+E84</f>
        <v>57740.423830286643</v>
      </c>
      <c r="S84" s="3">
        <f t="shared" si="12"/>
        <v>0.9134809883138999</v>
      </c>
    </row>
    <row r="85" spans="1:19" x14ac:dyDescent="0.3">
      <c r="A85" t="s">
        <v>83</v>
      </c>
      <c r="B85">
        <v>99238</v>
      </c>
      <c r="C85">
        <v>8302</v>
      </c>
      <c r="D85">
        <v>635</v>
      </c>
      <c r="E85" s="3">
        <f t="shared" si="7"/>
        <v>5310.3456236522306</v>
      </c>
      <c r="F85">
        <v>58967</v>
      </c>
      <c r="G85" s="3">
        <f t="shared" si="8"/>
        <v>0.59419778713799154</v>
      </c>
      <c r="H85">
        <v>305</v>
      </c>
      <c r="I85">
        <v>1952</v>
      </c>
      <c r="J85">
        <v>2311</v>
      </c>
      <c r="K85">
        <v>991</v>
      </c>
      <c r="L85" s="3">
        <f t="shared" si="9"/>
        <v>1159.8740804933595</v>
      </c>
      <c r="M85" s="3">
        <f t="shared" si="10"/>
        <v>1373.1910860758985</v>
      </c>
      <c r="N85" s="3">
        <f t="shared" si="11"/>
        <v>588.85000705374966</v>
      </c>
      <c r="O85">
        <v>49125</v>
      </c>
      <c r="Q85" s="3">
        <f>O85+F85+E85+L85+M85+N85+H85</f>
        <v>116829.26079727524</v>
      </c>
      <c r="R85" s="3">
        <f>O85+F85+E85</f>
        <v>113402.34562365223</v>
      </c>
      <c r="S85" s="3">
        <f t="shared" si="12"/>
        <v>0.9706673212666348</v>
      </c>
    </row>
    <row r="86" spans="1:19" x14ac:dyDescent="0.3">
      <c r="A86" t="s">
        <v>84</v>
      </c>
      <c r="B86">
        <v>41232</v>
      </c>
      <c r="C86">
        <v>35518</v>
      </c>
      <c r="D86">
        <v>874</v>
      </c>
      <c r="E86" s="3">
        <f t="shared" si="7"/>
        <v>1894.975358944509</v>
      </c>
      <c r="F86">
        <v>2147</v>
      </c>
      <c r="G86" s="3">
        <f t="shared" si="8"/>
        <v>5.2071206829646874E-2</v>
      </c>
      <c r="H86">
        <v>327</v>
      </c>
      <c r="I86">
        <v>852</v>
      </c>
      <c r="J86">
        <v>6655</v>
      </c>
      <c r="K86">
        <v>1166</v>
      </c>
      <c r="L86" s="3">
        <f t="shared" si="9"/>
        <v>44.364668218859137</v>
      </c>
      <c r="M86" s="3">
        <f t="shared" si="10"/>
        <v>346.53388145129992</v>
      </c>
      <c r="N86" s="3">
        <f t="shared" si="11"/>
        <v>60.715027163368255</v>
      </c>
      <c r="O86">
        <v>2576</v>
      </c>
      <c r="Q86" s="3">
        <f>O86+F86+E86+L86+M86+N86+H86</f>
        <v>7396.5889357780361</v>
      </c>
      <c r="R86" s="3">
        <f>O86+F86+E86</f>
        <v>6617.975358944509</v>
      </c>
      <c r="S86" s="3">
        <f t="shared" si="12"/>
        <v>0.8947334259624331</v>
      </c>
    </row>
    <row r="87" spans="1:19" x14ac:dyDescent="0.3">
      <c r="A87" t="s">
        <v>85</v>
      </c>
      <c r="B87">
        <v>52673</v>
      </c>
      <c r="C87">
        <v>43250</v>
      </c>
      <c r="D87">
        <v>1059</v>
      </c>
      <c r="E87" s="3">
        <f t="shared" si="7"/>
        <v>11915.725039393996</v>
      </c>
      <c r="F87">
        <v>14165</v>
      </c>
      <c r="G87" s="3">
        <f t="shared" si="8"/>
        <v>0.26892335731779088</v>
      </c>
      <c r="H87">
        <v>1932</v>
      </c>
      <c r="I87">
        <v>1529</v>
      </c>
      <c r="J87">
        <v>11572</v>
      </c>
      <c r="K87">
        <v>1602</v>
      </c>
      <c r="L87" s="3">
        <f t="shared" si="9"/>
        <v>411.18381333890227</v>
      </c>
      <c r="M87" s="3">
        <f t="shared" si="10"/>
        <v>3111.9810908814761</v>
      </c>
      <c r="N87" s="3">
        <f t="shared" si="11"/>
        <v>430.81521842310099</v>
      </c>
      <c r="O87">
        <v>3012</v>
      </c>
      <c r="Q87" s="3">
        <f>O87+F87+E87+L87+M87+N87+H87</f>
        <v>34978.705162037477</v>
      </c>
      <c r="R87" s="3">
        <f>O87+F87+E87</f>
        <v>29092.725039393998</v>
      </c>
      <c r="S87" s="3">
        <f t="shared" si="12"/>
        <v>0.83172675788377792</v>
      </c>
    </row>
    <row r="88" spans="1:19" x14ac:dyDescent="0.3">
      <c r="A88" t="s">
        <v>86</v>
      </c>
      <c r="B88">
        <v>102180</v>
      </c>
      <c r="C88">
        <v>0</v>
      </c>
      <c r="D88">
        <v>0</v>
      </c>
      <c r="E88" s="3">
        <f t="shared" si="7"/>
        <v>0</v>
      </c>
      <c r="F88">
        <v>13775</v>
      </c>
      <c r="G88" s="3">
        <f t="shared" si="8"/>
        <v>0.13481111763554512</v>
      </c>
      <c r="H88">
        <v>0</v>
      </c>
      <c r="I88">
        <v>0</v>
      </c>
      <c r="J88">
        <v>0</v>
      </c>
      <c r="K88">
        <v>4845</v>
      </c>
      <c r="L88" s="3">
        <f t="shared" si="9"/>
        <v>0</v>
      </c>
      <c r="M88" s="3">
        <f t="shared" si="10"/>
        <v>0</v>
      </c>
      <c r="N88" s="3">
        <f t="shared" si="11"/>
        <v>653.15986494421611</v>
      </c>
      <c r="O88">
        <v>3998</v>
      </c>
      <c r="Q88" s="3">
        <f>O88+F88+E88+L88+M88+N88+H88</f>
        <v>18426.159864944217</v>
      </c>
      <c r="R88" s="3">
        <f>O88+F88+E88</f>
        <v>17773</v>
      </c>
      <c r="S88" s="3">
        <f t="shared" si="12"/>
        <v>0.9645525779798072</v>
      </c>
    </row>
    <row r="89" spans="1:19" x14ac:dyDescent="0.3">
      <c r="A89" t="s">
        <v>87</v>
      </c>
      <c r="B89">
        <v>323871</v>
      </c>
      <c r="C89">
        <v>1506</v>
      </c>
      <c r="D89">
        <v>0</v>
      </c>
      <c r="E89" s="3">
        <f t="shared" si="7"/>
        <v>24.784497531424549</v>
      </c>
      <c r="F89">
        <v>5330</v>
      </c>
      <c r="G89" s="3">
        <f t="shared" si="8"/>
        <v>1.645716967558071E-2</v>
      </c>
      <c r="H89">
        <v>0</v>
      </c>
      <c r="I89">
        <v>0</v>
      </c>
      <c r="J89">
        <v>51022</v>
      </c>
      <c r="K89">
        <v>10802</v>
      </c>
      <c r="L89" s="3">
        <f t="shared" si="9"/>
        <v>0</v>
      </c>
      <c r="M89" s="3">
        <f t="shared" si="10"/>
        <v>839.67771118747896</v>
      </c>
      <c r="N89" s="3">
        <f t="shared" si="11"/>
        <v>177.77034683562283</v>
      </c>
      <c r="O89">
        <v>0</v>
      </c>
      <c r="Q89" s="3">
        <f>O89+F89+E89+L89+M89+N89+H89</f>
        <v>6372.2325555545267</v>
      </c>
      <c r="R89" s="3">
        <f>O89+F89+E89</f>
        <v>5354.7844975314247</v>
      </c>
      <c r="S89" s="3">
        <f t="shared" si="12"/>
        <v>0.8403309908807054</v>
      </c>
    </row>
    <row r="90" spans="1:19" x14ac:dyDescent="0.3">
      <c r="A90" t="s">
        <v>88</v>
      </c>
      <c r="B90">
        <v>87769</v>
      </c>
      <c r="C90">
        <v>2842</v>
      </c>
      <c r="D90">
        <v>0</v>
      </c>
      <c r="E90" s="3">
        <f t="shared" si="7"/>
        <v>0</v>
      </c>
      <c r="F90">
        <v>0</v>
      </c>
      <c r="G90" s="3">
        <f t="shared" si="8"/>
        <v>0</v>
      </c>
      <c r="H90">
        <v>0</v>
      </c>
      <c r="I90">
        <v>0</v>
      </c>
      <c r="J90">
        <v>264</v>
      </c>
      <c r="K90">
        <v>3830</v>
      </c>
      <c r="L90" s="3">
        <f t="shared" si="9"/>
        <v>0</v>
      </c>
      <c r="M90" s="3">
        <f t="shared" si="10"/>
        <v>0</v>
      </c>
      <c r="N90" s="3">
        <f t="shared" si="11"/>
        <v>0</v>
      </c>
      <c r="O90">
        <v>3</v>
      </c>
      <c r="Q90" s="3">
        <f>O90+F90+E90+L90+M90+N90+H90</f>
        <v>3</v>
      </c>
      <c r="R90" s="3">
        <f>O90+F90+E90</f>
        <v>3</v>
      </c>
      <c r="S90" s="3">
        <f t="shared" si="12"/>
        <v>1</v>
      </c>
    </row>
    <row r="91" spans="1:19" x14ac:dyDescent="0.3">
      <c r="A91" t="s">
        <v>89</v>
      </c>
      <c r="B91">
        <v>322761</v>
      </c>
      <c r="C91">
        <v>0</v>
      </c>
      <c r="D91">
        <v>0</v>
      </c>
      <c r="E91" s="3">
        <f t="shared" si="7"/>
        <v>0</v>
      </c>
      <c r="F91">
        <v>746</v>
      </c>
      <c r="G91" s="3">
        <f t="shared" si="8"/>
        <v>2.3113077478381836E-3</v>
      </c>
      <c r="H91">
        <v>0</v>
      </c>
      <c r="I91">
        <v>0</v>
      </c>
      <c r="J91">
        <v>0</v>
      </c>
      <c r="K91">
        <v>17330</v>
      </c>
      <c r="L91" s="3">
        <f t="shared" si="9"/>
        <v>0</v>
      </c>
      <c r="M91" s="3">
        <f t="shared" si="10"/>
        <v>0</v>
      </c>
      <c r="N91" s="3">
        <f t="shared" si="11"/>
        <v>40.054963270035721</v>
      </c>
      <c r="O91">
        <v>262</v>
      </c>
      <c r="Q91" s="3">
        <f>O91+F91+E91+L91+M91+N91+H91</f>
        <v>1048.0549632700356</v>
      </c>
      <c r="R91" s="3">
        <f>O91+F91+E91</f>
        <v>1008</v>
      </c>
      <c r="S91" s="3">
        <f t="shared" si="12"/>
        <v>0.96178161959649511</v>
      </c>
    </row>
    <row r="92" spans="1:19" x14ac:dyDescent="0.3">
      <c r="A92" t="s">
        <v>90</v>
      </c>
      <c r="B92">
        <v>101082</v>
      </c>
      <c r="C92">
        <v>0</v>
      </c>
      <c r="D92">
        <v>0</v>
      </c>
      <c r="E92" s="3">
        <f t="shared" si="7"/>
        <v>0</v>
      </c>
      <c r="F92">
        <v>0</v>
      </c>
      <c r="G92" s="3">
        <f t="shared" si="8"/>
        <v>0</v>
      </c>
      <c r="H92">
        <v>0</v>
      </c>
      <c r="I92">
        <v>0</v>
      </c>
      <c r="J92">
        <v>0</v>
      </c>
      <c r="K92">
        <v>5697</v>
      </c>
      <c r="L92" s="3">
        <f t="shared" si="9"/>
        <v>0</v>
      </c>
      <c r="M92" s="3">
        <f t="shared" si="10"/>
        <v>0</v>
      </c>
      <c r="N92" s="3">
        <f t="shared" si="11"/>
        <v>0</v>
      </c>
      <c r="O92">
        <v>0</v>
      </c>
      <c r="Q92" s="3">
        <f>O92+F92+E92+L92+M92+N92+H92</f>
        <v>0</v>
      </c>
      <c r="R92" s="3">
        <f>O92+F92+E92</f>
        <v>0</v>
      </c>
      <c r="S92" s="3" t="e">
        <f t="shared" si="12"/>
        <v>#DIV/0!</v>
      </c>
    </row>
    <row r="93" spans="1:19" x14ac:dyDescent="0.3">
      <c r="A93" t="s">
        <v>91</v>
      </c>
      <c r="B93">
        <v>144258</v>
      </c>
      <c r="C93">
        <v>0</v>
      </c>
      <c r="D93">
        <v>0</v>
      </c>
      <c r="E93" s="3">
        <f t="shared" si="7"/>
        <v>0</v>
      </c>
      <c r="F93">
        <v>1674</v>
      </c>
      <c r="G93" s="3">
        <f t="shared" si="8"/>
        <v>1.1604209125317139E-2</v>
      </c>
      <c r="H93">
        <v>0</v>
      </c>
      <c r="I93">
        <v>0</v>
      </c>
      <c r="J93">
        <v>0</v>
      </c>
      <c r="K93">
        <v>5129</v>
      </c>
      <c r="L93" s="3">
        <f t="shared" si="9"/>
        <v>0</v>
      </c>
      <c r="M93" s="3">
        <f t="shared" si="10"/>
        <v>0</v>
      </c>
      <c r="N93" s="3">
        <f t="shared" si="11"/>
        <v>59.517988603751611</v>
      </c>
      <c r="O93">
        <v>3650</v>
      </c>
      <c r="Q93" s="3">
        <f>O93+F93+E93+L93+M93+N93+H93</f>
        <v>5383.5179886037513</v>
      </c>
      <c r="R93" s="3">
        <f>O93+F93+E93</f>
        <v>5324</v>
      </c>
      <c r="S93" s="3">
        <f t="shared" si="12"/>
        <v>0.98894440610586909</v>
      </c>
    </row>
    <row r="94" spans="1:19" x14ac:dyDescent="0.3">
      <c r="A94" t="s">
        <v>92</v>
      </c>
      <c r="B94">
        <v>174530</v>
      </c>
      <c r="C94">
        <v>-92836</v>
      </c>
      <c r="D94">
        <v>0</v>
      </c>
      <c r="E94" s="3">
        <f t="shared" si="7"/>
        <v>0</v>
      </c>
      <c r="F94">
        <v>0</v>
      </c>
      <c r="G94" s="3">
        <f t="shared" si="8"/>
        <v>0</v>
      </c>
      <c r="H94">
        <v>0</v>
      </c>
      <c r="I94">
        <v>0</v>
      </c>
      <c r="J94">
        <v>0</v>
      </c>
      <c r="K94">
        <v>1824</v>
      </c>
      <c r="L94" s="3">
        <f t="shared" si="9"/>
        <v>0</v>
      </c>
      <c r="M94" s="3">
        <f t="shared" si="10"/>
        <v>0</v>
      </c>
      <c r="N94" s="3">
        <f t="shared" si="11"/>
        <v>0</v>
      </c>
      <c r="O94">
        <v>551</v>
      </c>
      <c r="Q94" s="3">
        <f>O94+F94+E94+L94+M94+N94+H94</f>
        <v>551</v>
      </c>
      <c r="R94" s="3">
        <f>O94+F94+E94</f>
        <v>551</v>
      </c>
      <c r="S94" s="3">
        <f t="shared" si="12"/>
        <v>1</v>
      </c>
    </row>
    <row r="95" spans="1:19" x14ac:dyDescent="0.3">
      <c r="A95" t="s">
        <v>93</v>
      </c>
      <c r="B95">
        <v>1051903</v>
      </c>
      <c r="C95">
        <v>-1002582</v>
      </c>
      <c r="D95">
        <v>0</v>
      </c>
      <c r="E95" s="3">
        <f t="shared" si="7"/>
        <v>-2070.1605604319029</v>
      </c>
      <c r="F95">
        <v>2172</v>
      </c>
      <c r="G95" s="3">
        <f t="shared" si="8"/>
        <v>2.0648291715110612E-3</v>
      </c>
      <c r="H95">
        <v>0</v>
      </c>
      <c r="I95">
        <v>0</v>
      </c>
      <c r="J95">
        <v>0</v>
      </c>
      <c r="K95">
        <v>753</v>
      </c>
      <c r="L95" s="3">
        <f t="shared" si="9"/>
        <v>0</v>
      </c>
      <c r="M95" s="3">
        <f t="shared" si="10"/>
        <v>0</v>
      </c>
      <c r="N95" s="3">
        <f t="shared" si="11"/>
        <v>1.5548163661478291</v>
      </c>
      <c r="O95">
        <v>3915</v>
      </c>
      <c r="Q95" s="3">
        <f>O95+F95+E95+L95+M95+N95+H95</f>
        <v>4018.3942559342449</v>
      </c>
      <c r="R95" s="3">
        <f>O95+F95+E95</f>
        <v>4016.8394395680971</v>
      </c>
      <c r="S95" s="3">
        <f t="shared" si="12"/>
        <v>0.99961307520688103</v>
      </c>
    </row>
    <row r="96" spans="1:19" x14ac:dyDescent="0.3">
      <c r="A96" t="s">
        <v>94</v>
      </c>
      <c r="B96">
        <v>281124</v>
      </c>
      <c r="C96">
        <v>0</v>
      </c>
      <c r="D96">
        <v>-87837</v>
      </c>
      <c r="E96" s="3">
        <f t="shared" si="7"/>
        <v>-32.182278994322786</v>
      </c>
      <c r="F96">
        <v>103</v>
      </c>
      <c r="G96" s="3">
        <f t="shared" si="8"/>
        <v>3.6638636331298642E-4</v>
      </c>
      <c r="H96">
        <v>0</v>
      </c>
      <c r="I96">
        <v>0</v>
      </c>
      <c r="J96">
        <v>2685</v>
      </c>
      <c r="K96">
        <v>6802</v>
      </c>
      <c r="L96" s="3">
        <f t="shared" si="9"/>
        <v>0</v>
      </c>
      <c r="M96" s="3">
        <f t="shared" si="10"/>
        <v>0.98374738549536855</v>
      </c>
      <c r="N96" s="3">
        <f t="shared" si="11"/>
        <v>2.4921600432549336</v>
      </c>
      <c r="O96">
        <v>1306</v>
      </c>
      <c r="Q96" s="3">
        <f>O96+F96+E96+L96+M96+N96+H96</f>
        <v>1380.2936284344275</v>
      </c>
      <c r="R96" s="3">
        <f>O96+F96+E96</f>
        <v>1376.8177210056772</v>
      </c>
      <c r="S96" s="3">
        <f t="shared" si="12"/>
        <v>0.99748176231698404</v>
      </c>
    </row>
    <row r="97" spans="1:19" x14ac:dyDescent="0.3">
      <c r="A97" t="s">
        <v>95</v>
      </c>
      <c r="B97">
        <v>106423</v>
      </c>
      <c r="C97">
        <v>0</v>
      </c>
      <c r="D97">
        <v>0</v>
      </c>
      <c r="E97" s="3">
        <f t="shared" si="7"/>
        <v>0</v>
      </c>
      <c r="F97">
        <v>3404</v>
      </c>
      <c r="G97" s="3">
        <f t="shared" si="8"/>
        <v>3.1985567029683436E-2</v>
      </c>
      <c r="H97">
        <v>0</v>
      </c>
      <c r="I97">
        <v>0</v>
      </c>
      <c r="J97">
        <v>9523</v>
      </c>
      <c r="K97">
        <v>342</v>
      </c>
      <c r="L97" s="3">
        <f t="shared" si="9"/>
        <v>0</v>
      </c>
      <c r="M97" s="3">
        <f t="shared" si="10"/>
        <v>304.59855482367539</v>
      </c>
      <c r="N97" s="3">
        <f t="shared" si="11"/>
        <v>10.939063924151736</v>
      </c>
      <c r="O97">
        <v>561</v>
      </c>
      <c r="Q97" s="3">
        <f>O97+F97+E97+L97+M97+N97+H97</f>
        <v>4280.5376187478269</v>
      </c>
      <c r="R97" s="3">
        <f>O97+F97+E97</f>
        <v>3965</v>
      </c>
      <c r="S97" s="3">
        <f t="shared" si="12"/>
        <v>0.92628551671504056</v>
      </c>
    </row>
    <row r="98" spans="1:19" x14ac:dyDescent="0.3">
      <c r="A98" t="s">
        <v>96</v>
      </c>
      <c r="B98">
        <v>31693</v>
      </c>
      <c r="C98">
        <v>0</v>
      </c>
      <c r="D98">
        <v>-2350</v>
      </c>
      <c r="E98" s="3">
        <f t="shared" si="7"/>
        <v>-377.8626195058846</v>
      </c>
      <c r="F98">
        <v>5096</v>
      </c>
      <c r="G98" s="3">
        <f t="shared" si="8"/>
        <v>0.16079260404505727</v>
      </c>
      <c r="H98">
        <v>0</v>
      </c>
      <c r="I98">
        <v>0</v>
      </c>
      <c r="J98">
        <v>247</v>
      </c>
      <c r="K98">
        <v>3605</v>
      </c>
      <c r="L98" s="3">
        <f t="shared" si="9"/>
        <v>0</v>
      </c>
      <c r="M98" s="3">
        <f t="shared" si="10"/>
        <v>39.715773199129146</v>
      </c>
      <c r="N98" s="3">
        <f t="shared" si="11"/>
        <v>579.65733758243141</v>
      </c>
      <c r="O98">
        <v>6534</v>
      </c>
      <c r="Q98" s="3">
        <f>O98+F98+E98+L98+M98+N98+H98</f>
        <v>11871.510491275676</v>
      </c>
      <c r="R98" s="3">
        <f>O98+F98+E98</f>
        <v>11252.137380494116</v>
      </c>
      <c r="S98" s="3">
        <f t="shared" si="12"/>
        <v>0.94782693312390742</v>
      </c>
    </row>
    <row r="99" spans="1:19" x14ac:dyDescent="0.3">
      <c r="A99" t="s">
        <v>97</v>
      </c>
      <c r="B99">
        <v>52349</v>
      </c>
      <c r="C99">
        <v>0</v>
      </c>
      <c r="D99">
        <v>0</v>
      </c>
      <c r="E99" s="3">
        <f t="shared" si="7"/>
        <v>0</v>
      </c>
      <c r="F99">
        <v>8051</v>
      </c>
      <c r="G99" s="3">
        <f t="shared" si="8"/>
        <v>0.15379472387247131</v>
      </c>
      <c r="H99">
        <v>0</v>
      </c>
      <c r="I99">
        <v>0</v>
      </c>
      <c r="J99">
        <v>368</v>
      </c>
      <c r="K99">
        <v>1689</v>
      </c>
      <c r="L99" s="3">
        <f t="shared" si="9"/>
        <v>0</v>
      </c>
      <c r="M99" s="3">
        <f t="shared" si="10"/>
        <v>56.59645838506944</v>
      </c>
      <c r="N99" s="3">
        <f t="shared" si="11"/>
        <v>259.75928862060402</v>
      </c>
      <c r="O99">
        <v>7914</v>
      </c>
      <c r="Q99" s="3">
        <f>O99+F99+E99+L99+M99+N99+H99</f>
        <v>16281.355747005673</v>
      </c>
      <c r="R99" s="3">
        <f>O99+F99+E99</f>
        <v>15965</v>
      </c>
      <c r="S99" s="3">
        <f t="shared" si="12"/>
        <v>0.98056944692312531</v>
      </c>
    </row>
    <row r="100" spans="1:19" x14ac:dyDescent="0.3">
      <c r="A100" t="s">
        <v>98</v>
      </c>
      <c r="B100">
        <v>121140</v>
      </c>
      <c r="C100">
        <v>0</v>
      </c>
      <c r="D100">
        <v>0</v>
      </c>
      <c r="E100" s="3">
        <f t="shared" si="7"/>
        <v>0</v>
      </c>
      <c r="F100">
        <v>2763</v>
      </c>
      <c r="G100" s="3">
        <f t="shared" si="8"/>
        <v>2.2808320950965823E-2</v>
      </c>
      <c r="H100">
        <v>0</v>
      </c>
      <c r="I100">
        <v>0</v>
      </c>
      <c r="J100">
        <v>0</v>
      </c>
      <c r="K100">
        <v>6636</v>
      </c>
      <c r="L100" s="3">
        <f t="shared" si="9"/>
        <v>0</v>
      </c>
      <c r="M100" s="3">
        <f t="shared" si="10"/>
        <v>0</v>
      </c>
      <c r="N100" s="3">
        <f t="shared" si="11"/>
        <v>151.3560178306092</v>
      </c>
      <c r="O100">
        <v>11040</v>
      </c>
      <c r="Q100" s="3">
        <f>O100+F100+E100+L100+M100+N100+H100</f>
        <v>13954.356017830609</v>
      </c>
      <c r="R100" s="3">
        <f>O100+F100+E100</f>
        <v>13803</v>
      </c>
      <c r="S100" s="3">
        <f t="shared" si="12"/>
        <v>0.98915349317179457</v>
      </c>
    </row>
    <row r="101" spans="1:19" x14ac:dyDescent="0.3">
      <c r="A101" t="s">
        <v>99</v>
      </c>
      <c r="B101">
        <v>24472</v>
      </c>
      <c r="C101">
        <v>0</v>
      </c>
      <c r="D101">
        <v>0</v>
      </c>
      <c r="E101" s="3">
        <f t="shared" si="7"/>
        <v>0</v>
      </c>
      <c r="F101">
        <v>7</v>
      </c>
      <c r="G101" s="3">
        <f t="shared" si="8"/>
        <v>2.8604118993135012E-4</v>
      </c>
      <c r="H101">
        <v>0</v>
      </c>
      <c r="I101">
        <v>0</v>
      </c>
      <c r="J101">
        <v>0</v>
      </c>
      <c r="K101">
        <v>1680</v>
      </c>
      <c r="L101" s="3">
        <f t="shared" si="9"/>
        <v>0</v>
      </c>
      <c r="M101" s="3">
        <f t="shared" si="10"/>
        <v>0</v>
      </c>
      <c r="N101" s="3">
        <f t="shared" si="11"/>
        <v>0.4805491990846682</v>
      </c>
      <c r="O101">
        <v>537</v>
      </c>
      <c r="Q101" s="3">
        <f>O101+F101+E101+L101+M101+N101+H101</f>
        <v>544.48054919908463</v>
      </c>
      <c r="R101" s="3">
        <f>O101+F101+E101</f>
        <v>544</v>
      </c>
      <c r="S101" s="3">
        <f t="shared" si="12"/>
        <v>0.99911741714228086</v>
      </c>
    </row>
    <row r="102" spans="1:19" x14ac:dyDescent="0.3">
      <c r="A102" t="s">
        <v>100</v>
      </c>
      <c r="B102">
        <v>49866</v>
      </c>
      <c r="C102">
        <v>0</v>
      </c>
      <c r="D102">
        <v>0</v>
      </c>
      <c r="E102" s="3">
        <f t="shared" si="7"/>
        <v>0</v>
      </c>
      <c r="F102">
        <v>21529</v>
      </c>
      <c r="G102" s="3">
        <f t="shared" si="8"/>
        <v>0.43173705530822604</v>
      </c>
      <c r="H102">
        <v>0</v>
      </c>
      <c r="I102">
        <v>0</v>
      </c>
      <c r="J102">
        <v>0</v>
      </c>
      <c r="K102">
        <v>3713</v>
      </c>
      <c r="L102" s="3">
        <f t="shared" si="9"/>
        <v>0</v>
      </c>
      <c r="M102" s="3">
        <f t="shared" si="10"/>
        <v>0</v>
      </c>
      <c r="N102" s="3">
        <f t="shared" si="11"/>
        <v>1603.0396863594433</v>
      </c>
      <c r="O102">
        <v>7092</v>
      </c>
      <c r="Q102" s="3">
        <f>O102+F102+E102+L102+M102+N102+H102</f>
        <v>30224.039686359443</v>
      </c>
      <c r="R102" s="3">
        <f>O102+F102+E102</f>
        <v>28621</v>
      </c>
      <c r="S102" s="3">
        <f t="shared" si="12"/>
        <v>0.94696143523518073</v>
      </c>
    </row>
    <row r="103" spans="1:19" x14ac:dyDescent="0.3">
      <c r="A103" t="s">
        <v>101</v>
      </c>
      <c r="B103">
        <v>294456</v>
      </c>
      <c r="C103">
        <v>0</v>
      </c>
      <c r="D103">
        <v>0</v>
      </c>
      <c r="E103" s="3">
        <f t="shared" si="7"/>
        <v>0</v>
      </c>
      <c r="F103">
        <v>15816</v>
      </c>
      <c r="G103" s="3">
        <f t="shared" si="8"/>
        <v>5.3712609014589616E-2</v>
      </c>
      <c r="H103">
        <v>0</v>
      </c>
      <c r="I103">
        <v>0</v>
      </c>
      <c r="J103">
        <v>26133</v>
      </c>
      <c r="K103">
        <v>4423</v>
      </c>
      <c r="L103" s="3">
        <f t="shared" si="9"/>
        <v>0</v>
      </c>
      <c r="M103" s="3">
        <f t="shared" si="10"/>
        <v>1403.6716113782704</v>
      </c>
      <c r="N103" s="3">
        <f t="shared" si="11"/>
        <v>237.57086967152986</v>
      </c>
      <c r="O103">
        <v>5081</v>
      </c>
      <c r="Q103" s="3">
        <f>O103+F103+E103+L103+M103+N103+H103</f>
        <v>22538.242481049801</v>
      </c>
      <c r="R103" s="3">
        <f>O103+F103+E103</f>
        <v>20897</v>
      </c>
      <c r="S103" s="3">
        <f t="shared" si="12"/>
        <v>0.92717965997438523</v>
      </c>
    </row>
    <row r="104" spans="1:19" x14ac:dyDescent="0.3">
      <c r="A104" t="s">
        <v>102</v>
      </c>
      <c r="B104">
        <v>19685</v>
      </c>
      <c r="C104">
        <v>10326</v>
      </c>
      <c r="D104">
        <v>66</v>
      </c>
      <c r="E104" s="3">
        <f t="shared" si="7"/>
        <v>1348.8219456438912</v>
      </c>
      <c r="F104">
        <v>2555</v>
      </c>
      <c r="G104" s="3">
        <f t="shared" si="8"/>
        <v>0.12979425958851917</v>
      </c>
      <c r="H104">
        <v>5</v>
      </c>
      <c r="I104">
        <v>0</v>
      </c>
      <c r="J104">
        <v>0</v>
      </c>
      <c r="K104">
        <v>708</v>
      </c>
      <c r="L104" s="3">
        <f t="shared" si="9"/>
        <v>0</v>
      </c>
      <c r="M104" s="3">
        <f t="shared" si="10"/>
        <v>0</v>
      </c>
      <c r="N104" s="3">
        <f t="shared" si="11"/>
        <v>91.894335788671569</v>
      </c>
      <c r="O104">
        <v>1199</v>
      </c>
      <c r="Q104" s="3">
        <f>O104+F104+E104+L104+M104+N104+H104</f>
        <v>5199.7162814325629</v>
      </c>
      <c r="R104" s="3">
        <f>O104+F104+E104</f>
        <v>5102.821945643891</v>
      </c>
      <c r="S104" s="3">
        <f t="shared" si="12"/>
        <v>0.98136545716260182</v>
      </c>
    </row>
    <row r="105" spans="1:19" x14ac:dyDescent="0.3">
      <c r="A105" t="s">
        <v>103</v>
      </c>
      <c r="B105">
        <v>44428</v>
      </c>
      <c r="C105">
        <v>0</v>
      </c>
      <c r="D105">
        <v>0</v>
      </c>
      <c r="E105" s="3">
        <f t="shared" si="7"/>
        <v>0</v>
      </c>
      <c r="F105">
        <v>651</v>
      </c>
      <c r="G105" s="3">
        <f t="shared" si="8"/>
        <v>1.4652921580984964E-2</v>
      </c>
      <c r="H105">
        <v>7</v>
      </c>
      <c r="I105">
        <v>0</v>
      </c>
      <c r="J105">
        <v>0</v>
      </c>
      <c r="K105">
        <v>1750</v>
      </c>
      <c r="L105" s="3">
        <f t="shared" si="9"/>
        <v>0</v>
      </c>
      <c r="M105" s="3">
        <f t="shared" si="10"/>
        <v>0</v>
      </c>
      <c r="N105" s="3">
        <f t="shared" si="11"/>
        <v>25.642612766723687</v>
      </c>
      <c r="O105">
        <v>595</v>
      </c>
      <c r="Q105" s="3">
        <f>O105+F105+E105+L105+M105+N105+H105</f>
        <v>1278.6426127667237</v>
      </c>
      <c r="R105" s="3">
        <f>O105+F105+E105</f>
        <v>1246</v>
      </c>
      <c r="S105" s="3">
        <f t="shared" si="12"/>
        <v>0.97447088620322786</v>
      </c>
    </row>
    <row r="106" spans="1:19" x14ac:dyDescent="0.3">
      <c r="A106" t="s">
        <v>104</v>
      </c>
      <c r="B106">
        <v>167885</v>
      </c>
      <c r="C106">
        <v>0</v>
      </c>
      <c r="D106">
        <v>0</v>
      </c>
      <c r="E106" s="3">
        <f t="shared" si="7"/>
        <v>0</v>
      </c>
      <c r="F106">
        <v>2055</v>
      </c>
      <c r="G106" s="3">
        <f t="shared" si="8"/>
        <v>1.2240521785746195E-2</v>
      </c>
      <c r="H106">
        <v>0</v>
      </c>
      <c r="I106">
        <v>0</v>
      </c>
      <c r="J106">
        <v>36814</v>
      </c>
      <c r="K106">
        <v>6899</v>
      </c>
      <c r="L106" s="3">
        <f t="shared" si="9"/>
        <v>0</v>
      </c>
      <c r="M106" s="3">
        <f t="shared" si="10"/>
        <v>450.62256902046039</v>
      </c>
      <c r="N106" s="3">
        <f t="shared" si="11"/>
        <v>84.447359799862994</v>
      </c>
      <c r="O106">
        <v>1831</v>
      </c>
      <c r="Q106" s="3">
        <f>O106+F106+E106+L106+M106+N106+H106</f>
        <v>4421.0699288203232</v>
      </c>
      <c r="R106" s="3">
        <f>O106+F106+E106</f>
        <v>3886</v>
      </c>
      <c r="S106" s="3">
        <f t="shared" si="12"/>
        <v>0.87897275152055865</v>
      </c>
    </row>
    <row r="107" spans="1:19" x14ac:dyDescent="0.3">
      <c r="A107" t="s">
        <v>105</v>
      </c>
      <c r="B107">
        <v>184991</v>
      </c>
      <c r="C107">
        <v>264</v>
      </c>
      <c r="D107">
        <v>0</v>
      </c>
      <c r="E107" s="3">
        <f t="shared" si="7"/>
        <v>24.379088712423847</v>
      </c>
      <c r="F107">
        <v>17083</v>
      </c>
      <c r="G107" s="3">
        <f t="shared" si="8"/>
        <v>9.2345033001605487E-2</v>
      </c>
      <c r="H107">
        <v>0</v>
      </c>
      <c r="I107">
        <v>0</v>
      </c>
      <c r="J107">
        <v>0</v>
      </c>
      <c r="K107">
        <v>8056</v>
      </c>
      <c r="L107" s="3">
        <f t="shared" si="9"/>
        <v>0</v>
      </c>
      <c r="M107" s="3">
        <f t="shared" si="10"/>
        <v>0</v>
      </c>
      <c r="N107" s="3">
        <f t="shared" si="11"/>
        <v>743.93158586093375</v>
      </c>
      <c r="O107">
        <v>7770</v>
      </c>
      <c r="Q107" s="3">
        <f>O107+F107+E107+L107+M107+N107+H107</f>
        <v>25621.310674573357</v>
      </c>
      <c r="R107" s="3">
        <f>O107+F107+E107</f>
        <v>24877.379088712423</v>
      </c>
      <c r="S107" s="3">
        <f t="shared" si="12"/>
        <v>0.97096434310836355</v>
      </c>
    </row>
    <row r="108" spans="1:19" x14ac:dyDescent="0.3">
      <c r="A108" t="s">
        <v>106</v>
      </c>
      <c r="B108">
        <v>662058</v>
      </c>
      <c r="C108">
        <v>0</v>
      </c>
      <c r="D108">
        <v>0</v>
      </c>
      <c r="E108" s="3">
        <f t="shared" si="7"/>
        <v>0</v>
      </c>
      <c r="F108">
        <v>27196</v>
      </c>
      <c r="G108" s="3">
        <f t="shared" si="8"/>
        <v>4.1077972020578259E-2</v>
      </c>
      <c r="H108">
        <v>0</v>
      </c>
      <c r="I108">
        <v>0</v>
      </c>
      <c r="J108">
        <v>0</v>
      </c>
      <c r="K108">
        <v>80104</v>
      </c>
      <c r="L108" s="3">
        <f t="shared" si="9"/>
        <v>0</v>
      </c>
      <c r="M108" s="3">
        <f t="shared" si="10"/>
        <v>0</v>
      </c>
      <c r="N108" s="3">
        <f t="shared" si="11"/>
        <v>3290.5098707364009</v>
      </c>
      <c r="O108">
        <v>6255</v>
      </c>
      <c r="Q108" s="3">
        <f>O108+F108+E108+L108+M108+N108+H108</f>
        <v>36741.509870736401</v>
      </c>
      <c r="R108" s="3">
        <f>O108+F108+E108</f>
        <v>33451</v>
      </c>
      <c r="S108" s="3">
        <f t="shared" si="12"/>
        <v>0.9104416263154933</v>
      </c>
    </row>
    <row r="109" spans="1:19" x14ac:dyDescent="0.3">
      <c r="A109" t="s">
        <v>107</v>
      </c>
      <c r="B109">
        <v>246450</v>
      </c>
      <c r="C109">
        <v>0</v>
      </c>
      <c r="D109">
        <v>0</v>
      </c>
      <c r="E109" s="3">
        <f t="shared" si="7"/>
        <v>0</v>
      </c>
      <c r="F109">
        <v>5817</v>
      </c>
      <c r="G109" s="3">
        <f t="shared" si="8"/>
        <v>2.3603164942178942E-2</v>
      </c>
      <c r="H109">
        <v>0</v>
      </c>
      <c r="I109">
        <v>0</v>
      </c>
      <c r="J109">
        <v>0</v>
      </c>
      <c r="K109">
        <v>1152</v>
      </c>
      <c r="L109" s="3">
        <f t="shared" si="9"/>
        <v>0</v>
      </c>
      <c r="M109" s="3">
        <f t="shared" si="10"/>
        <v>0</v>
      </c>
      <c r="N109" s="3">
        <f t="shared" si="11"/>
        <v>27.190846013390143</v>
      </c>
      <c r="O109">
        <v>4084</v>
      </c>
      <c r="Q109" s="3">
        <f>O109+F109+E109+L109+M109+N109+H109</f>
        <v>9928.1908460133909</v>
      </c>
      <c r="R109" s="3">
        <f>O109+F109+E109</f>
        <v>9901</v>
      </c>
      <c r="S109" s="3">
        <f t="shared" si="12"/>
        <v>0.99726124865696864</v>
      </c>
    </row>
    <row r="110" spans="1:19" x14ac:dyDescent="0.3">
      <c r="A110" t="s">
        <v>108</v>
      </c>
      <c r="B110">
        <v>460205</v>
      </c>
      <c r="C110">
        <v>0</v>
      </c>
      <c r="D110">
        <v>0</v>
      </c>
      <c r="E110" s="3">
        <f t="shared" si="7"/>
        <v>0</v>
      </c>
      <c r="F110">
        <v>0</v>
      </c>
      <c r="G110" s="3">
        <f t="shared" si="8"/>
        <v>0</v>
      </c>
      <c r="H110">
        <v>0</v>
      </c>
      <c r="I110">
        <v>0</v>
      </c>
      <c r="J110">
        <v>0</v>
      </c>
      <c r="K110">
        <v>0</v>
      </c>
      <c r="L110" s="3">
        <f t="shared" si="9"/>
        <v>0</v>
      </c>
      <c r="M110" s="3">
        <f t="shared" si="10"/>
        <v>0</v>
      </c>
      <c r="N110" s="3">
        <f t="shared" si="11"/>
        <v>0</v>
      </c>
      <c r="O110">
        <v>0</v>
      </c>
      <c r="Q110" s="3">
        <f>O110+F110+E110+L110+M110+N110+H110</f>
        <v>0</v>
      </c>
      <c r="R110" s="3">
        <f>O110+F110+E110</f>
        <v>0</v>
      </c>
      <c r="S110" s="3" t="e">
        <f t="shared" si="12"/>
        <v>#DIV/0!</v>
      </c>
    </row>
    <row r="111" spans="1:19" x14ac:dyDescent="0.3">
      <c r="A111" t="s">
        <v>109</v>
      </c>
      <c r="B111">
        <v>243670</v>
      </c>
      <c r="C111">
        <v>0</v>
      </c>
      <c r="D111">
        <v>0</v>
      </c>
      <c r="E111" s="3">
        <f t="shared" si="7"/>
        <v>0</v>
      </c>
      <c r="F111">
        <v>9062</v>
      </c>
      <c r="G111" s="3">
        <f t="shared" si="8"/>
        <v>3.7189641728567327E-2</v>
      </c>
      <c r="H111">
        <v>0</v>
      </c>
      <c r="I111">
        <v>0</v>
      </c>
      <c r="J111">
        <v>0</v>
      </c>
      <c r="K111">
        <v>12686</v>
      </c>
      <c r="L111" s="3">
        <f t="shared" si="9"/>
        <v>0</v>
      </c>
      <c r="M111" s="3">
        <f t="shared" si="10"/>
        <v>0</v>
      </c>
      <c r="N111" s="3">
        <f t="shared" si="11"/>
        <v>471.78779496860511</v>
      </c>
      <c r="O111">
        <v>14331</v>
      </c>
      <c r="Q111" s="3">
        <f>O111+F111+E111+L111+M111+N111+H111</f>
        <v>23864.787794968604</v>
      </c>
      <c r="R111" s="3">
        <f>O111+F111+E111</f>
        <v>23393</v>
      </c>
      <c r="S111" s="3">
        <f t="shared" si="12"/>
        <v>0.98023079865524421</v>
      </c>
    </row>
    <row r="112" spans="1:19" x14ac:dyDescent="0.3">
      <c r="A112" t="s">
        <v>110</v>
      </c>
      <c r="B112">
        <v>47907</v>
      </c>
      <c r="C112">
        <v>0</v>
      </c>
      <c r="D112">
        <v>0</v>
      </c>
      <c r="E112" s="3">
        <f t="shared" si="7"/>
        <v>0</v>
      </c>
      <c r="F112">
        <v>0</v>
      </c>
      <c r="G112" s="3">
        <f t="shared" si="8"/>
        <v>0</v>
      </c>
      <c r="H112">
        <v>0</v>
      </c>
      <c r="I112">
        <v>0</v>
      </c>
      <c r="J112">
        <v>0</v>
      </c>
      <c r="K112">
        <v>52</v>
      </c>
      <c r="L112" s="3">
        <f t="shared" si="9"/>
        <v>0</v>
      </c>
      <c r="M112" s="3">
        <f t="shared" si="10"/>
        <v>0</v>
      </c>
      <c r="N112" s="3">
        <f t="shared" si="11"/>
        <v>0</v>
      </c>
      <c r="O112">
        <v>0</v>
      </c>
      <c r="Q112" s="3">
        <f>O112+F112+E112+L112+M112+N112+H112</f>
        <v>0</v>
      </c>
      <c r="R112" s="3">
        <f>O112+F112+E112</f>
        <v>0</v>
      </c>
      <c r="S112" s="3" t="e">
        <f t="shared" si="12"/>
        <v>#DIV/0!</v>
      </c>
    </row>
    <row r="113" spans="1:19" x14ac:dyDescent="0.3">
      <c r="A113" t="s">
        <v>111</v>
      </c>
      <c r="B113">
        <v>71154</v>
      </c>
      <c r="C113">
        <v>0</v>
      </c>
      <c r="D113">
        <v>0</v>
      </c>
      <c r="E113" s="3">
        <f t="shared" si="7"/>
        <v>0</v>
      </c>
      <c r="F113">
        <v>12428</v>
      </c>
      <c r="G113" s="3">
        <f t="shared" si="8"/>
        <v>0.17466340613317594</v>
      </c>
      <c r="H113">
        <v>0</v>
      </c>
      <c r="I113">
        <v>0</v>
      </c>
      <c r="J113">
        <v>0</v>
      </c>
      <c r="K113">
        <v>3209</v>
      </c>
      <c r="L113" s="3">
        <f t="shared" si="9"/>
        <v>0</v>
      </c>
      <c r="M113" s="3">
        <f t="shared" si="10"/>
        <v>0</v>
      </c>
      <c r="N113" s="3">
        <f t="shared" si="11"/>
        <v>560.49487028136161</v>
      </c>
      <c r="O113">
        <v>22997</v>
      </c>
      <c r="Q113" s="3">
        <f>O113+F113+E113+L113+M113+N113+H113</f>
        <v>35985.494870281364</v>
      </c>
      <c r="R113" s="3">
        <f>O113+F113+E113</f>
        <v>35425</v>
      </c>
      <c r="S113" s="3">
        <f t="shared" si="12"/>
        <v>0.98442442233178096</v>
      </c>
    </row>
    <row r="114" spans="1:19" x14ac:dyDescent="0.3">
      <c r="A114" t="s">
        <v>112</v>
      </c>
      <c r="B114">
        <v>133647</v>
      </c>
      <c r="C114">
        <v>0</v>
      </c>
      <c r="D114">
        <v>0</v>
      </c>
      <c r="E114" s="3">
        <f t="shared" si="7"/>
        <v>0</v>
      </c>
      <c r="F114">
        <v>5161</v>
      </c>
      <c r="G114" s="3">
        <f t="shared" si="8"/>
        <v>3.8616654320710528E-2</v>
      </c>
      <c r="H114">
        <v>0</v>
      </c>
      <c r="I114">
        <v>0</v>
      </c>
      <c r="J114">
        <v>0</v>
      </c>
      <c r="K114">
        <v>6928</v>
      </c>
      <c r="L114" s="3">
        <f t="shared" si="9"/>
        <v>0</v>
      </c>
      <c r="M114" s="3">
        <f t="shared" si="10"/>
        <v>0</v>
      </c>
      <c r="N114" s="3">
        <f t="shared" si="11"/>
        <v>267.53618113388256</v>
      </c>
      <c r="O114">
        <v>4218</v>
      </c>
      <c r="Q114" s="3">
        <f>O114+F114+E114+L114+M114+N114+H114</f>
        <v>9646.5361811338826</v>
      </c>
      <c r="R114" s="3">
        <f>O114+F114+E114</f>
        <v>9379</v>
      </c>
      <c r="S114" s="3">
        <f t="shared" si="12"/>
        <v>0.97226608845804008</v>
      </c>
    </row>
    <row r="115" spans="1:19" x14ac:dyDescent="0.3">
      <c r="A115" t="s">
        <v>113</v>
      </c>
      <c r="B115">
        <v>121332</v>
      </c>
      <c r="C115">
        <v>0</v>
      </c>
      <c r="D115">
        <v>0</v>
      </c>
      <c r="E115" s="3">
        <f t="shared" si="7"/>
        <v>0</v>
      </c>
      <c r="F115">
        <v>72506</v>
      </c>
      <c r="G115" s="3">
        <f t="shared" si="8"/>
        <v>0.59758348992846078</v>
      </c>
      <c r="H115">
        <v>0</v>
      </c>
      <c r="I115">
        <v>0</v>
      </c>
      <c r="J115">
        <v>0</v>
      </c>
      <c r="K115">
        <v>10631</v>
      </c>
      <c r="L115" s="3">
        <f t="shared" si="9"/>
        <v>0</v>
      </c>
      <c r="M115" s="3">
        <f t="shared" si="10"/>
        <v>0</v>
      </c>
      <c r="N115" s="3">
        <f t="shared" si="11"/>
        <v>6352.9100814294661</v>
      </c>
      <c r="O115">
        <v>6371</v>
      </c>
      <c r="Q115" s="3">
        <f>O115+F115+E115+L115+M115+N115+H115</f>
        <v>85229.910081429465</v>
      </c>
      <c r="R115" s="3">
        <f>O115+F115+E115</f>
        <v>78877</v>
      </c>
      <c r="S115" s="3">
        <f t="shared" si="12"/>
        <v>0.92546149496861096</v>
      </c>
    </row>
    <row r="116" spans="1:19" x14ac:dyDescent="0.3">
      <c r="A116" t="s">
        <v>114</v>
      </c>
      <c r="B116">
        <v>114654</v>
      </c>
      <c r="C116">
        <v>0</v>
      </c>
      <c r="D116">
        <v>0</v>
      </c>
      <c r="E116" s="3">
        <f t="shared" si="7"/>
        <v>0</v>
      </c>
      <c r="F116">
        <v>1668</v>
      </c>
      <c r="G116" s="3">
        <f t="shared" si="8"/>
        <v>1.4548118687529437E-2</v>
      </c>
      <c r="H116">
        <v>0</v>
      </c>
      <c r="I116">
        <v>0</v>
      </c>
      <c r="J116">
        <v>0</v>
      </c>
      <c r="K116">
        <v>2394</v>
      </c>
      <c r="L116" s="3">
        <f t="shared" si="9"/>
        <v>0</v>
      </c>
      <c r="M116" s="3">
        <f t="shared" si="10"/>
        <v>0</v>
      </c>
      <c r="N116" s="3">
        <f t="shared" si="11"/>
        <v>34.828196137945469</v>
      </c>
      <c r="O116">
        <v>2624</v>
      </c>
      <c r="Q116" s="3">
        <f>O116+F116+E116+L116+M116+N116+H116</f>
        <v>4326.8281961379453</v>
      </c>
      <c r="R116" s="3">
        <f>O116+F116+E116</f>
        <v>4292</v>
      </c>
      <c r="S116" s="3">
        <f t="shared" si="12"/>
        <v>0.99195064038617653</v>
      </c>
    </row>
    <row r="117" spans="1:19" x14ac:dyDescent="0.3">
      <c r="A117" t="s">
        <v>115</v>
      </c>
      <c r="B117">
        <v>154488</v>
      </c>
      <c r="C117">
        <v>0</v>
      </c>
      <c r="D117">
        <v>0</v>
      </c>
      <c r="E117" s="3">
        <f t="shared" si="7"/>
        <v>0</v>
      </c>
      <c r="F117">
        <v>5861</v>
      </c>
      <c r="G117" s="3">
        <f t="shared" si="8"/>
        <v>3.7938221738905285E-2</v>
      </c>
      <c r="H117">
        <v>0</v>
      </c>
      <c r="I117">
        <v>0</v>
      </c>
      <c r="J117">
        <v>0</v>
      </c>
      <c r="K117">
        <v>9892</v>
      </c>
      <c r="L117" s="3">
        <f t="shared" si="9"/>
        <v>0</v>
      </c>
      <c r="M117" s="3">
        <f t="shared" si="10"/>
        <v>0</v>
      </c>
      <c r="N117" s="3">
        <f t="shared" si="11"/>
        <v>375.2848894412511</v>
      </c>
      <c r="O117">
        <v>4486</v>
      </c>
      <c r="Q117" s="3">
        <f>O117+F117+E117+L117+M117+N117+H117</f>
        <v>10722.284889441251</v>
      </c>
      <c r="R117" s="3">
        <f>O117+F117+E117</f>
        <v>10347</v>
      </c>
      <c r="S117" s="3">
        <f t="shared" si="12"/>
        <v>0.96499954130011856</v>
      </c>
    </row>
    <row r="118" spans="1:19" x14ac:dyDescent="0.3">
      <c r="A118" t="s">
        <v>116</v>
      </c>
      <c r="B118">
        <v>42995</v>
      </c>
      <c r="C118">
        <v>0</v>
      </c>
      <c r="D118">
        <v>0</v>
      </c>
      <c r="E118" s="3">
        <f t="shared" si="7"/>
        <v>0</v>
      </c>
      <c r="F118">
        <v>0</v>
      </c>
      <c r="G118" s="3">
        <f t="shared" si="8"/>
        <v>0</v>
      </c>
      <c r="H118">
        <v>0</v>
      </c>
      <c r="I118">
        <v>0</v>
      </c>
      <c r="J118">
        <v>0</v>
      </c>
      <c r="K118">
        <v>1904</v>
      </c>
      <c r="L118" s="3">
        <f t="shared" si="9"/>
        <v>0</v>
      </c>
      <c r="M118" s="3">
        <f t="shared" si="10"/>
        <v>0</v>
      </c>
      <c r="N118" s="3">
        <f t="shared" si="11"/>
        <v>0</v>
      </c>
      <c r="O118">
        <v>0</v>
      </c>
      <c r="Q118" s="3">
        <f>O118+F118+E118+L118+M118+N118+H118</f>
        <v>0</v>
      </c>
      <c r="R118" s="3">
        <f>O118+F118+E118</f>
        <v>0</v>
      </c>
      <c r="S118" s="3" t="e">
        <f t="shared" si="12"/>
        <v>#DIV/0!</v>
      </c>
    </row>
    <row r="119" spans="1:19" x14ac:dyDescent="0.3">
      <c r="A119" t="s">
        <v>117</v>
      </c>
      <c r="B119">
        <v>790204</v>
      </c>
      <c r="C119">
        <v>0</v>
      </c>
      <c r="D119">
        <v>0</v>
      </c>
      <c r="E119" s="3">
        <f t="shared" si="7"/>
        <v>0</v>
      </c>
      <c r="F119">
        <v>0</v>
      </c>
      <c r="G119" s="3">
        <f t="shared" si="8"/>
        <v>0</v>
      </c>
      <c r="H119">
        <v>0</v>
      </c>
      <c r="I119">
        <v>0</v>
      </c>
      <c r="J119">
        <v>0</v>
      </c>
      <c r="K119">
        <v>0</v>
      </c>
      <c r="L119" s="3">
        <f t="shared" si="9"/>
        <v>0</v>
      </c>
      <c r="M119" s="3">
        <f t="shared" si="10"/>
        <v>0</v>
      </c>
      <c r="N119" s="3">
        <f t="shared" si="11"/>
        <v>0</v>
      </c>
      <c r="O119">
        <v>0</v>
      </c>
      <c r="Q119" s="3">
        <f>O119+F119+E119+L119+M119+N119+H119</f>
        <v>0</v>
      </c>
      <c r="R119" s="3">
        <f>O119+F119+E119</f>
        <v>0</v>
      </c>
      <c r="S119" s="3" t="e">
        <f t="shared" si="12"/>
        <v>#DIV/0!</v>
      </c>
    </row>
    <row r="120" spans="1:19" x14ac:dyDescent="0.3">
      <c r="A120" t="s">
        <v>118</v>
      </c>
      <c r="B120">
        <v>13863</v>
      </c>
      <c r="C120">
        <v>0</v>
      </c>
      <c r="D120">
        <v>0</v>
      </c>
      <c r="E120" s="3">
        <f t="shared" si="7"/>
        <v>0</v>
      </c>
      <c r="F120">
        <v>0</v>
      </c>
      <c r="G120" s="3">
        <f t="shared" si="8"/>
        <v>0</v>
      </c>
      <c r="H120">
        <v>0</v>
      </c>
      <c r="I120">
        <v>0</v>
      </c>
      <c r="J120">
        <v>0</v>
      </c>
      <c r="K120">
        <v>0</v>
      </c>
      <c r="L120" s="3">
        <f t="shared" si="9"/>
        <v>0</v>
      </c>
      <c r="M120" s="3">
        <f t="shared" si="10"/>
        <v>0</v>
      </c>
      <c r="N120" s="3">
        <f t="shared" si="11"/>
        <v>0</v>
      </c>
      <c r="O120">
        <v>0</v>
      </c>
      <c r="Q120" s="3">
        <f>O120+F120+E120+L120+M120+N120+H120</f>
        <v>0</v>
      </c>
      <c r="R120" s="3">
        <f>O120+F120+E120</f>
        <v>0</v>
      </c>
      <c r="S120" s="3" t="e">
        <f t="shared" si="12"/>
        <v>#DIV/0!</v>
      </c>
    </row>
    <row r="121" spans="1:19" x14ac:dyDescent="0.3">
      <c r="A121" t="s">
        <v>119</v>
      </c>
      <c r="B121">
        <v>335689</v>
      </c>
      <c r="C121">
        <v>0</v>
      </c>
      <c r="D121">
        <v>0</v>
      </c>
      <c r="E121" s="3">
        <f t="shared" si="7"/>
        <v>0</v>
      </c>
      <c r="F121">
        <v>0</v>
      </c>
      <c r="G121" s="3">
        <f t="shared" si="8"/>
        <v>0</v>
      </c>
      <c r="H121">
        <v>0</v>
      </c>
      <c r="I121">
        <v>0</v>
      </c>
      <c r="J121">
        <v>0</v>
      </c>
      <c r="K121">
        <v>0</v>
      </c>
      <c r="L121" s="3">
        <f t="shared" si="9"/>
        <v>0</v>
      </c>
      <c r="M121" s="3">
        <f t="shared" si="10"/>
        <v>0</v>
      </c>
      <c r="N121" s="3">
        <f t="shared" si="11"/>
        <v>0</v>
      </c>
      <c r="O121">
        <v>0</v>
      </c>
      <c r="Q121" s="3">
        <f>O121+F121+E121+L121+M121+N121+H121</f>
        <v>0</v>
      </c>
      <c r="R121" s="3">
        <f>O121+F121+E121</f>
        <v>0</v>
      </c>
      <c r="S121" s="3" t="e">
        <f t="shared" si="12"/>
        <v>#DIV/0!</v>
      </c>
    </row>
    <row r="122" spans="1:19" x14ac:dyDescent="0.3">
      <c r="A122" t="s">
        <v>120</v>
      </c>
      <c r="B122">
        <v>148324</v>
      </c>
      <c r="C122">
        <v>0</v>
      </c>
      <c r="D122">
        <v>0</v>
      </c>
      <c r="E122" s="3">
        <f t="shared" si="7"/>
        <v>0</v>
      </c>
      <c r="F122">
        <v>1262</v>
      </c>
      <c r="G122" s="3">
        <f t="shared" si="8"/>
        <v>8.5084005285725843E-3</v>
      </c>
      <c r="H122">
        <v>0</v>
      </c>
      <c r="I122">
        <v>0</v>
      </c>
      <c r="J122">
        <v>0</v>
      </c>
      <c r="K122">
        <v>2614</v>
      </c>
      <c r="L122" s="3">
        <f t="shared" si="9"/>
        <v>0</v>
      </c>
      <c r="M122" s="3">
        <f t="shared" si="10"/>
        <v>0</v>
      </c>
      <c r="N122" s="3">
        <f t="shared" si="11"/>
        <v>22.240958981688735</v>
      </c>
      <c r="O122">
        <v>69</v>
      </c>
      <c r="Q122" s="3">
        <f>O122+F122+E122+L122+M122+N122+H122</f>
        <v>1353.2409589816887</v>
      </c>
      <c r="R122" s="3">
        <f>O122+F122+E122</f>
        <v>1331</v>
      </c>
      <c r="S122" s="3">
        <f t="shared" si="12"/>
        <v>0.98356467203119169</v>
      </c>
    </row>
    <row r="123" spans="1:19" x14ac:dyDescent="0.3">
      <c r="A123" t="s">
        <v>121</v>
      </c>
      <c r="B123">
        <v>198509</v>
      </c>
      <c r="C123">
        <v>0</v>
      </c>
      <c r="D123">
        <v>0</v>
      </c>
      <c r="E123" s="3">
        <f t="shared" si="7"/>
        <v>0</v>
      </c>
      <c r="F123">
        <v>0</v>
      </c>
      <c r="G123" s="3">
        <f t="shared" si="8"/>
        <v>0</v>
      </c>
      <c r="H123">
        <v>0</v>
      </c>
      <c r="I123">
        <v>0</v>
      </c>
      <c r="J123">
        <v>0</v>
      </c>
      <c r="K123">
        <v>0</v>
      </c>
      <c r="L123" s="3">
        <f t="shared" si="9"/>
        <v>0</v>
      </c>
      <c r="M123" s="3">
        <f t="shared" si="10"/>
        <v>0</v>
      </c>
      <c r="N123" s="3">
        <f t="shared" si="11"/>
        <v>0</v>
      </c>
      <c r="O123">
        <v>0</v>
      </c>
      <c r="Q123" s="3">
        <f>O123+F123+E123+L123+M123+N123+H123</f>
        <v>0</v>
      </c>
      <c r="R123" s="3">
        <f>O123+F123+E123</f>
        <v>0</v>
      </c>
      <c r="S123" s="3" t="e">
        <f t="shared" si="12"/>
        <v>#DIV/0!</v>
      </c>
    </row>
    <row r="124" spans="1:19" x14ac:dyDescent="0.3">
      <c r="A124" t="s">
        <v>122</v>
      </c>
      <c r="B124">
        <v>306997</v>
      </c>
      <c r="C124">
        <v>0</v>
      </c>
      <c r="D124">
        <v>0</v>
      </c>
      <c r="E124" s="3">
        <f t="shared" si="7"/>
        <v>0</v>
      </c>
      <c r="F124">
        <v>877</v>
      </c>
      <c r="G124" s="3">
        <f t="shared" si="8"/>
        <v>2.8567054401183074E-3</v>
      </c>
      <c r="H124">
        <v>0</v>
      </c>
      <c r="I124">
        <v>0</v>
      </c>
      <c r="J124">
        <v>0</v>
      </c>
      <c r="K124">
        <v>8113</v>
      </c>
      <c r="L124" s="3">
        <f t="shared" si="9"/>
        <v>0</v>
      </c>
      <c r="M124" s="3">
        <f t="shared" si="10"/>
        <v>0</v>
      </c>
      <c r="N124" s="3">
        <f t="shared" si="11"/>
        <v>23.176451235679828</v>
      </c>
      <c r="O124">
        <v>281</v>
      </c>
      <c r="Q124" s="3">
        <f>O124+F124+E124+L124+M124+N124+H124</f>
        <v>1181.1764512356799</v>
      </c>
      <c r="R124" s="3">
        <f>O124+F124+E124</f>
        <v>1158</v>
      </c>
      <c r="S124" s="3">
        <f t="shared" si="12"/>
        <v>0.98037850211843114</v>
      </c>
    </row>
    <row r="125" spans="1:19" x14ac:dyDescent="0.3">
      <c r="A125" t="s">
        <v>123</v>
      </c>
      <c r="B125">
        <v>44876</v>
      </c>
      <c r="C125">
        <v>0</v>
      </c>
      <c r="D125">
        <v>0</v>
      </c>
      <c r="E125" s="3">
        <f t="shared" si="7"/>
        <v>0</v>
      </c>
      <c r="F125">
        <v>5384</v>
      </c>
      <c r="G125" s="3">
        <f t="shared" si="8"/>
        <v>0.11997504233888938</v>
      </c>
      <c r="H125">
        <v>6</v>
      </c>
      <c r="I125">
        <v>0</v>
      </c>
      <c r="J125">
        <v>0</v>
      </c>
      <c r="K125">
        <v>7130</v>
      </c>
      <c r="L125" s="3">
        <f t="shared" si="9"/>
        <v>0</v>
      </c>
      <c r="M125" s="3">
        <f t="shared" si="10"/>
        <v>0</v>
      </c>
      <c r="N125" s="3">
        <f t="shared" si="11"/>
        <v>855.42205187628122</v>
      </c>
      <c r="O125">
        <v>2689</v>
      </c>
      <c r="Q125" s="3">
        <f>O125+F125+E125+L125+M125+N125+H125</f>
        <v>8934.4220518762813</v>
      </c>
      <c r="R125" s="3">
        <f>O125+F125+E125</f>
        <v>8073</v>
      </c>
      <c r="S125" s="3">
        <f t="shared" si="12"/>
        <v>0.90358390874366878</v>
      </c>
    </row>
    <row r="126" spans="1:19" x14ac:dyDescent="0.3">
      <c r="A126" t="s">
        <v>124</v>
      </c>
      <c r="B126">
        <v>88964</v>
      </c>
      <c r="C126">
        <v>0</v>
      </c>
      <c r="D126">
        <v>0</v>
      </c>
      <c r="E126" s="3">
        <f t="shared" si="7"/>
        <v>0</v>
      </c>
      <c r="F126">
        <v>0</v>
      </c>
      <c r="G126" s="3">
        <f t="shared" si="8"/>
        <v>0</v>
      </c>
      <c r="H126">
        <v>0</v>
      </c>
      <c r="I126">
        <v>0</v>
      </c>
      <c r="J126">
        <v>0</v>
      </c>
      <c r="K126">
        <v>0</v>
      </c>
      <c r="L126" s="3">
        <f t="shared" si="9"/>
        <v>0</v>
      </c>
      <c r="M126" s="3">
        <f t="shared" si="10"/>
        <v>0</v>
      </c>
      <c r="N126" s="3">
        <f t="shared" si="11"/>
        <v>0</v>
      </c>
      <c r="O126">
        <v>0</v>
      </c>
      <c r="Q126" s="3">
        <f>O126+F126+E126+L126+M126+N126+H126</f>
        <v>0</v>
      </c>
      <c r="R126" s="3">
        <f>O126+F126+E126</f>
        <v>0</v>
      </c>
      <c r="S126" s="3" t="e">
        <f t="shared" si="12"/>
        <v>#DIV/0!</v>
      </c>
    </row>
    <row r="127" spans="1:19" x14ac:dyDescent="0.3">
      <c r="A127" t="s">
        <v>125</v>
      </c>
      <c r="B127">
        <v>31161</v>
      </c>
      <c r="C127">
        <v>0</v>
      </c>
      <c r="D127">
        <v>0</v>
      </c>
      <c r="E127" s="3">
        <f t="shared" si="7"/>
        <v>0</v>
      </c>
      <c r="F127">
        <v>0</v>
      </c>
      <c r="G127" s="3">
        <f t="shared" si="8"/>
        <v>0</v>
      </c>
      <c r="H127">
        <v>0</v>
      </c>
      <c r="I127">
        <v>0</v>
      </c>
      <c r="J127">
        <v>0</v>
      </c>
      <c r="K127">
        <v>1332</v>
      </c>
      <c r="L127" s="3">
        <f t="shared" si="9"/>
        <v>0</v>
      </c>
      <c r="M127" s="3">
        <f t="shared" si="10"/>
        <v>0</v>
      </c>
      <c r="N127" s="3">
        <f t="shared" si="11"/>
        <v>0</v>
      </c>
      <c r="O127">
        <v>0</v>
      </c>
      <c r="Q127" s="3">
        <f>O127+F127+E127+L127+M127+N127+H127</f>
        <v>0</v>
      </c>
      <c r="R127" s="3">
        <f>O127+F127+E127</f>
        <v>0</v>
      </c>
      <c r="S127" s="3" t="e">
        <f t="shared" si="12"/>
        <v>#DIV/0!</v>
      </c>
    </row>
    <row r="128" spans="1:19" x14ac:dyDescent="0.3">
      <c r="A128" t="s">
        <v>126</v>
      </c>
      <c r="B128">
        <v>57714</v>
      </c>
      <c r="C128">
        <v>0</v>
      </c>
      <c r="D128">
        <v>0</v>
      </c>
      <c r="E128" s="3">
        <f t="shared" si="7"/>
        <v>0</v>
      </c>
      <c r="F128">
        <v>0</v>
      </c>
      <c r="G128" s="3">
        <f t="shared" si="8"/>
        <v>0</v>
      </c>
      <c r="H128">
        <v>0</v>
      </c>
      <c r="I128">
        <v>0</v>
      </c>
      <c r="J128">
        <v>0</v>
      </c>
      <c r="K128">
        <v>792</v>
      </c>
      <c r="L128" s="3">
        <f t="shared" si="9"/>
        <v>0</v>
      </c>
      <c r="M128" s="3">
        <f t="shared" si="10"/>
        <v>0</v>
      </c>
      <c r="N128" s="3">
        <f t="shared" si="11"/>
        <v>0</v>
      </c>
      <c r="O128">
        <v>0</v>
      </c>
      <c r="Q128" s="3">
        <f>O128+F128+E128+L128+M128+N128+H128</f>
        <v>0</v>
      </c>
      <c r="R128" s="3">
        <f>O128+F128+E128</f>
        <v>0</v>
      </c>
      <c r="S128" s="3" t="e">
        <f t="shared" si="12"/>
        <v>#DIV/0!</v>
      </c>
    </row>
    <row r="129" spans="1:19" x14ac:dyDescent="0.3">
      <c r="A129" t="s">
        <v>127</v>
      </c>
      <c r="B129">
        <v>74451</v>
      </c>
      <c r="C129">
        <v>0</v>
      </c>
      <c r="D129">
        <v>0</v>
      </c>
      <c r="E129" s="3">
        <f t="shared" si="7"/>
        <v>0</v>
      </c>
      <c r="F129">
        <v>0</v>
      </c>
      <c r="G129" s="3">
        <f t="shared" si="8"/>
        <v>0</v>
      </c>
      <c r="H129">
        <v>0</v>
      </c>
      <c r="I129">
        <v>0</v>
      </c>
      <c r="J129">
        <v>0</v>
      </c>
      <c r="K129">
        <v>0</v>
      </c>
      <c r="L129" s="3">
        <f t="shared" si="9"/>
        <v>0</v>
      </c>
      <c r="M129" s="3">
        <f t="shared" si="10"/>
        <v>0</v>
      </c>
      <c r="N129" s="3">
        <f t="shared" si="11"/>
        <v>0</v>
      </c>
      <c r="O129">
        <v>0</v>
      </c>
      <c r="Q129" s="3">
        <f>O129+F129+E129+L129+M129+N129+H129</f>
        <v>0</v>
      </c>
      <c r="R129" s="3">
        <f>O129+F129+E129</f>
        <v>0</v>
      </c>
      <c r="S129" s="3" t="e">
        <f t="shared" si="12"/>
        <v>#DIV/0!</v>
      </c>
    </row>
    <row r="130" spans="1:19" x14ac:dyDescent="0.3">
      <c r="A130" t="s">
        <v>139</v>
      </c>
      <c r="B130">
        <f>SUM(B2:B129)</f>
        <v>13007484</v>
      </c>
      <c r="C130">
        <f t="shared" ref="C130:O130" si="13">SUM(C2:C129)</f>
        <v>0</v>
      </c>
      <c r="D130">
        <f t="shared" si="13"/>
        <v>0</v>
      </c>
      <c r="E130">
        <f t="shared" si="13"/>
        <v>166027.00080153672</v>
      </c>
      <c r="F130">
        <f t="shared" si="13"/>
        <v>997474</v>
      </c>
      <c r="G130">
        <f t="shared" si="13"/>
        <v>15.379683779904443</v>
      </c>
      <c r="H130">
        <f t="shared" si="13"/>
        <v>40575</v>
      </c>
      <c r="I130">
        <f t="shared" si="13"/>
        <v>53985</v>
      </c>
      <c r="J130">
        <f t="shared" si="13"/>
        <v>479310</v>
      </c>
      <c r="K130">
        <f t="shared" si="13"/>
        <v>419121</v>
      </c>
      <c r="L130">
        <f t="shared" si="13"/>
        <v>12271.213217304885</v>
      </c>
      <c r="M130">
        <f t="shared" si="13"/>
        <v>48292.453116438614</v>
      </c>
      <c r="N130">
        <f t="shared" si="13"/>
        <v>50488.008222887998</v>
      </c>
      <c r="O130">
        <f t="shared" si="13"/>
        <v>1025056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755A3-BD6D-451E-AD05-8BD99CACBB2E}">
  <dimension ref="A1:S139"/>
  <sheetViews>
    <sheetView topLeftCell="J1" workbookViewId="0">
      <selection activeCell="M146" sqref="M146"/>
    </sheetView>
  </sheetViews>
  <sheetFormatPr defaultRowHeight="14.4" x14ac:dyDescent="0.3"/>
  <cols>
    <col min="2" max="13" width="11.5546875" customWidth="1"/>
    <col min="17" max="17" width="10" bestFit="1" customWidth="1"/>
    <col min="18" max="18" width="12" bestFit="1" customWidth="1"/>
  </cols>
  <sheetData>
    <row r="1" spans="1:13" ht="57.6" x14ac:dyDescent="0.3">
      <c r="B1" s="1" t="s">
        <v>128</v>
      </c>
      <c r="C1" s="1" t="s">
        <v>129</v>
      </c>
      <c r="D1" s="1" t="s">
        <v>130</v>
      </c>
      <c r="E1" s="1" t="s">
        <v>132</v>
      </c>
      <c r="F1" s="1" t="s">
        <v>133</v>
      </c>
      <c r="G1" s="1" t="s">
        <v>134</v>
      </c>
      <c r="H1" s="1" t="s">
        <v>135</v>
      </c>
      <c r="I1" s="1" t="s">
        <v>136</v>
      </c>
      <c r="J1" s="1" t="s">
        <v>138</v>
      </c>
      <c r="K1" s="1"/>
      <c r="L1" s="1"/>
      <c r="M1" s="1" t="s">
        <v>137</v>
      </c>
    </row>
    <row r="2" spans="1:13" hidden="1" x14ac:dyDescent="0.3">
      <c r="A2" t="s">
        <v>0</v>
      </c>
      <c r="B2">
        <v>18874</v>
      </c>
      <c r="C2">
        <v>2621</v>
      </c>
      <c r="D2">
        <v>1344</v>
      </c>
      <c r="E2">
        <v>6698</v>
      </c>
      <c r="F2">
        <v>54</v>
      </c>
      <c r="G2">
        <v>0</v>
      </c>
      <c r="H2">
        <v>34</v>
      </c>
      <c r="I2">
        <v>101</v>
      </c>
      <c r="J2">
        <v>846</v>
      </c>
    </row>
    <row r="3" spans="1:13" hidden="1" x14ac:dyDescent="0.3">
      <c r="A3" t="s">
        <v>1</v>
      </c>
      <c r="B3">
        <v>35260</v>
      </c>
      <c r="C3">
        <v>6072</v>
      </c>
      <c r="D3">
        <v>2323</v>
      </c>
      <c r="E3">
        <v>602</v>
      </c>
      <c r="F3">
        <v>0</v>
      </c>
      <c r="G3">
        <v>0</v>
      </c>
      <c r="H3">
        <v>179</v>
      </c>
      <c r="I3">
        <v>-7</v>
      </c>
      <c r="J3">
        <v>14997</v>
      </c>
    </row>
    <row r="4" spans="1:13" hidden="1" x14ac:dyDescent="0.3">
      <c r="A4" t="s">
        <v>2</v>
      </c>
      <c r="B4">
        <v>14535</v>
      </c>
      <c r="C4">
        <v>979</v>
      </c>
      <c r="D4">
        <v>356</v>
      </c>
      <c r="E4">
        <v>140</v>
      </c>
      <c r="F4">
        <v>1</v>
      </c>
      <c r="G4">
        <v>0</v>
      </c>
      <c r="H4">
        <v>39</v>
      </c>
      <c r="I4">
        <v>183</v>
      </c>
      <c r="J4">
        <v>6305</v>
      </c>
    </row>
    <row r="5" spans="1:13" hidden="1" x14ac:dyDescent="0.3">
      <c r="A5" t="s">
        <v>3</v>
      </c>
      <c r="B5">
        <v>53786</v>
      </c>
      <c r="C5">
        <v>0</v>
      </c>
      <c r="D5">
        <v>2870</v>
      </c>
      <c r="E5">
        <v>0</v>
      </c>
      <c r="F5">
        <v>0</v>
      </c>
      <c r="G5">
        <v>0</v>
      </c>
      <c r="H5">
        <v>56</v>
      </c>
      <c r="I5">
        <v>1394</v>
      </c>
      <c r="J5">
        <v>0</v>
      </c>
    </row>
    <row r="6" spans="1:13" hidden="1" x14ac:dyDescent="0.3">
      <c r="A6" t="s">
        <v>4</v>
      </c>
      <c r="B6">
        <v>157520</v>
      </c>
      <c r="C6">
        <v>5093</v>
      </c>
      <c r="D6">
        <v>3089</v>
      </c>
      <c r="E6">
        <v>331</v>
      </c>
      <c r="F6">
        <v>0</v>
      </c>
      <c r="G6">
        <v>0</v>
      </c>
      <c r="H6">
        <v>126</v>
      </c>
      <c r="I6">
        <v>360</v>
      </c>
      <c r="J6">
        <v>124110</v>
      </c>
    </row>
    <row r="7" spans="1:13" hidden="1" x14ac:dyDescent="0.3">
      <c r="A7" t="s">
        <v>5</v>
      </c>
      <c r="B7">
        <v>62235</v>
      </c>
      <c r="C7">
        <v>21671</v>
      </c>
      <c r="D7">
        <v>1697</v>
      </c>
      <c r="E7">
        <v>2040</v>
      </c>
      <c r="F7">
        <v>128</v>
      </c>
      <c r="G7">
        <v>0</v>
      </c>
      <c r="H7">
        <v>2012</v>
      </c>
      <c r="I7">
        <v>-28</v>
      </c>
      <c r="J7">
        <v>1615</v>
      </c>
    </row>
    <row r="8" spans="1:13" hidden="1" x14ac:dyDescent="0.3">
      <c r="A8" t="s">
        <v>6</v>
      </c>
      <c r="B8">
        <v>10189</v>
      </c>
      <c r="C8">
        <v>4690</v>
      </c>
      <c r="D8">
        <v>955</v>
      </c>
      <c r="E8">
        <v>72</v>
      </c>
      <c r="F8">
        <v>5</v>
      </c>
      <c r="G8">
        <v>0</v>
      </c>
      <c r="H8">
        <v>174</v>
      </c>
      <c r="I8">
        <v>0</v>
      </c>
      <c r="J8">
        <v>44</v>
      </c>
    </row>
    <row r="9" spans="1:13" hidden="1" x14ac:dyDescent="0.3">
      <c r="A9" t="s">
        <v>7</v>
      </c>
      <c r="B9">
        <v>23926</v>
      </c>
      <c r="C9">
        <v>1262</v>
      </c>
      <c r="D9">
        <v>305</v>
      </c>
      <c r="E9">
        <v>0</v>
      </c>
      <c r="F9">
        <v>0</v>
      </c>
      <c r="G9">
        <v>0</v>
      </c>
      <c r="H9">
        <v>49</v>
      </c>
      <c r="I9">
        <v>-254</v>
      </c>
      <c r="J9">
        <v>15971</v>
      </c>
    </row>
    <row r="10" spans="1:13" hidden="1" x14ac:dyDescent="0.3">
      <c r="A10" t="s">
        <v>8</v>
      </c>
      <c r="B10">
        <v>27901</v>
      </c>
      <c r="C10">
        <v>10994</v>
      </c>
      <c r="D10">
        <v>855</v>
      </c>
      <c r="E10">
        <v>2355</v>
      </c>
      <c r="F10">
        <v>127</v>
      </c>
      <c r="G10">
        <v>0</v>
      </c>
      <c r="H10">
        <v>1183</v>
      </c>
      <c r="I10">
        <v>528</v>
      </c>
      <c r="J10">
        <v>1962</v>
      </c>
    </row>
    <row r="11" spans="1:13" hidden="1" x14ac:dyDescent="0.3">
      <c r="A11" t="s">
        <v>9</v>
      </c>
      <c r="B11">
        <v>72709</v>
      </c>
      <c r="C11">
        <v>6074</v>
      </c>
      <c r="D11">
        <v>139</v>
      </c>
      <c r="E11">
        <v>133</v>
      </c>
      <c r="F11">
        <v>0</v>
      </c>
      <c r="G11">
        <v>0</v>
      </c>
      <c r="H11">
        <v>1299</v>
      </c>
      <c r="I11">
        <v>1085</v>
      </c>
      <c r="J11">
        <v>2620</v>
      </c>
    </row>
    <row r="12" spans="1:13" hidden="1" x14ac:dyDescent="0.3">
      <c r="A12" t="s">
        <v>10</v>
      </c>
      <c r="B12">
        <v>29086</v>
      </c>
      <c r="C12">
        <v>5013</v>
      </c>
      <c r="D12">
        <v>1144</v>
      </c>
      <c r="E12">
        <v>0</v>
      </c>
      <c r="F12">
        <v>0</v>
      </c>
      <c r="G12">
        <v>0</v>
      </c>
      <c r="H12">
        <v>289</v>
      </c>
      <c r="I12">
        <v>277</v>
      </c>
      <c r="J12">
        <v>0</v>
      </c>
    </row>
    <row r="13" spans="1:13" hidden="1" x14ac:dyDescent="0.3">
      <c r="A13" t="s">
        <v>11</v>
      </c>
      <c r="B13">
        <v>8475</v>
      </c>
      <c r="C13">
        <v>572</v>
      </c>
      <c r="D13">
        <v>3</v>
      </c>
      <c r="E13">
        <v>7</v>
      </c>
      <c r="F13">
        <v>0</v>
      </c>
      <c r="G13">
        <v>0</v>
      </c>
      <c r="H13">
        <v>33</v>
      </c>
      <c r="I13">
        <v>146</v>
      </c>
      <c r="J13">
        <v>19</v>
      </c>
    </row>
    <row r="14" spans="1:13" hidden="1" x14ac:dyDescent="0.3">
      <c r="A14" t="s">
        <v>12</v>
      </c>
      <c r="B14">
        <v>31098</v>
      </c>
      <c r="C14">
        <v>3591</v>
      </c>
      <c r="D14">
        <v>222</v>
      </c>
      <c r="E14">
        <v>148</v>
      </c>
      <c r="F14">
        <v>0</v>
      </c>
      <c r="G14">
        <v>0</v>
      </c>
      <c r="H14">
        <v>754</v>
      </c>
      <c r="I14">
        <v>648</v>
      </c>
      <c r="J14">
        <v>960</v>
      </c>
    </row>
    <row r="15" spans="1:13" hidden="1" x14ac:dyDescent="0.3">
      <c r="A15" t="s">
        <v>13</v>
      </c>
      <c r="B15">
        <v>26813</v>
      </c>
      <c r="C15">
        <v>3284</v>
      </c>
      <c r="D15">
        <v>636</v>
      </c>
      <c r="E15">
        <v>1436</v>
      </c>
      <c r="F15">
        <v>48</v>
      </c>
      <c r="G15">
        <v>0</v>
      </c>
      <c r="H15">
        <v>1711</v>
      </c>
      <c r="I15">
        <v>476</v>
      </c>
      <c r="J15">
        <v>2983</v>
      </c>
    </row>
    <row r="16" spans="1:13" hidden="1" x14ac:dyDescent="0.3">
      <c r="A16" t="s">
        <v>14</v>
      </c>
      <c r="B16">
        <v>16872</v>
      </c>
      <c r="C16">
        <v>4215</v>
      </c>
      <c r="D16">
        <v>88</v>
      </c>
      <c r="E16">
        <v>1973</v>
      </c>
      <c r="F16">
        <v>4</v>
      </c>
      <c r="G16">
        <v>0</v>
      </c>
      <c r="H16">
        <v>1269</v>
      </c>
      <c r="I16">
        <v>265</v>
      </c>
      <c r="J16">
        <v>805</v>
      </c>
    </row>
    <row r="17" spans="1:10" hidden="1" x14ac:dyDescent="0.3">
      <c r="A17" t="s">
        <v>15</v>
      </c>
      <c r="B17">
        <v>14355</v>
      </c>
      <c r="C17">
        <v>0</v>
      </c>
      <c r="D17">
        <v>1042</v>
      </c>
      <c r="E17">
        <v>13228</v>
      </c>
      <c r="F17">
        <v>0</v>
      </c>
      <c r="G17">
        <v>0</v>
      </c>
      <c r="H17">
        <v>0</v>
      </c>
      <c r="I17">
        <v>0</v>
      </c>
      <c r="J17">
        <v>1</v>
      </c>
    </row>
    <row r="18" spans="1:10" hidden="1" x14ac:dyDescent="0.3">
      <c r="A18" t="s">
        <v>16</v>
      </c>
      <c r="B18">
        <v>21244</v>
      </c>
      <c r="C18">
        <v>4458</v>
      </c>
      <c r="D18">
        <v>1861</v>
      </c>
      <c r="E18">
        <v>2518</v>
      </c>
      <c r="F18">
        <v>24</v>
      </c>
      <c r="G18">
        <v>0</v>
      </c>
      <c r="H18">
        <v>1226</v>
      </c>
      <c r="I18">
        <v>558</v>
      </c>
      <c r="J18">
        <v>2405</v>
      </c>
    </row>
    <row r="19" spans="1:10" hidden="1" x14ac:dyDescent="0.3">
      <c r="A19" t="s">
        <v>17</v>
      </c>
      <c r="B19">
        <v>241455</v>
      </c>
      <c r="C19">
        <v>0</v>
      </c>
      <c r="D19">
        <v>896</v>
      </c>
      <c r="E19">
        <v>28464</v>
      </c>
      <c r="F19">
        <v>0</v>
      </c>
      <c r="G19">
        <v>0</v>
      </c>
      <c r="H19">
        <v>0</v>
      </c>
      <c r="I19">
        <v>2472</v>
      </c>
      <c r="J19">
        <v>93113</v>
      </c>
    </row>
    <row r="20" spans="1:10" hidden="1" x14ac:dyDescent="0.3">
      <c r="A20" t="s">
        <v>18</v>
      </c>
      <c r="B20">
        <v>92103</v>
      </c>
      <c r="C20">
        <v>8798</v>
      </c>
      <c r="D20">
        <v>2596</v>
      </c>
      <c r="E20">
        <v>0</v>
      </c>
      <c r="F20">
        <v>0</v>
      </c>
      <c r="G20">
        <v>0</v>
      </c>
      <c r="H20">
        <v>0</v>
      </c>
      <c r="I20">
        <v>296</v>
      </c>
      <c r="J20">
        <v>74327</v>
      </c>
    </row>
    <row r="21" spans="1:10" hidden="1" x14ac:dyDescent="0.3">
      <c r="A21" t="s">
        <v>19</v>
      </c>
      <c r="B21">
        <v>21778</v>
      </c>
      <c r="C21">
        <v>2328</v>
      </c>
      <c r="D21">
        <v>1156</v>
      </c>
      <c r="E21">
        <v>4190</v>
      </c>
      <c r="F21">
        <v>4</v>
      </c>
      <c r="G21">
        <v>0</v>
      </c>
      <c r="H21">
        <v>0</v>
      </c>
      <c r="I21">
        <v>501</v>
      </c>
      <c r="J21">
        <v>12582</v>
      </c>
    </row>
    <row r="22" spans="1:10" hidden="1" x14ac:dyDescent="0.3">
      <c r="A22" t="s">
        <v>20</v>
      </c>
      <c r="B22">
        <v>142550</v>
      </c>
      <c r="C22">
        <v>45148</v>
      </c>
      <c r="D22">
        <v>1722</v>
      </c>
      <c r="E22">
        <v>2092</v>
      </c>
      <c r="F22">
        <v>71</v>
      </c>
      <c r="G22">
        <v>0</v>
      </c>
      <c r="H22">
        <v>12094</v>
      </c>
      <c r="I22">
        <v>1301</v>
      </c>
      <c r="J22">
        <v>28980</v>
      </c>
    </row>
    <row r="23" spans="1:10" hidden="1" x14ac:dyDescent="0.3">
      <c r="A23" t="s">
        <v>21</v>
      </c>
      <c r="B23">
        <v>15524</v>
      </c>
      <c r="C23">
        <v>2380</v>
      </c>
      <c r="D23">
        <v>144</v>
      </c>
      <c r="E23">
        <v>0</v>
      </c>
      <c r="F23">
        <v>0</v>
      </c>
      <c r="G23">
        <v>0</v>
      </c>
      <c r="H23">
        <v>849</v>
      </c>
      <c r="I23">
        <v>60</v>
      </c>
      <c r="J23">
        <v>3912</v>
      </c>
    </row>
    <row r="24" spans="1:10" hidden="1" x14ac:dyDescent="0.3">
      <c r="A24" t="s">
        <v>22</v>
      </c>
      <c r="B24">
        <v>60034</v>
      </c>
      <c r="C24">
        <v>11176</v>
      </c>
      <c r="D24">
        <v>980</v>
      </c>
      <c r="E24">
        <v>42</v>
      </c>
      <c r="F24">
        <v>0</v>
      </c>
      <c r="G24">
        <v>0</v>
      </c>
      <c r="H24">
        <v>4186</v>
      </c>
      <c r="I24">
        <v>166</v>
      </c>
      <c r="J24">
        <v>25056</v>
      </c>
    </row>
    <row r="25" spans="1:10" hidden="1" x14ac:dyDescent="0.3">
      <c r="A25" t="s">
        <v>23</v>
      </c>
      <c r="B25">
        <v>7766</v>
      </c>
      <c r="C25">
        <v>2164</v>
      </c>
      <c r="D25">
        <v>118</v>
      </c>
      <c r="E25">
        <v>2991</v>
      </c>
      <c r="F25">
        <v>144</v>
      </c>
      <c r="G25">
        <v>40</v>
      </c>
      <c r="H25">
        <v>1039</v>
      </c>
      <c r="I25">
        <v>191</v>
      </c>
      <c r="J25">
        <v>823</v>
      </c>
    </row>
    <row r="26" spans="1:10" hidden="1" x14ac:dyDescent="0.3">
      <c r="A26" t="s">
        <v>24</v>
      </c>
      <c r="B26">
        <v>22339</v>
      </c>
      <c r="C26">
        <v>5764</v>
      </c>
      <c r="D26">
        <v>664</v>
      </c>
      <c r="E26">
        <v>0</v>
      </c>
      <c r="F26">
        <v>0</v>
      </c>
      <c r="G26">
        <v>0</v>
      </c>
      <c r="H26">
        <v>2427</v>
      </c>
      <c r="I26">
        <v>773</v>
      </c>
      <c r="J26">
        <v>1</v>
      </c>
    </row>
    <row r="27" spans="1:10" hidden="1" x14ac:dyDescent="0.3">
      <c r="A27" t="s">
        <v>25</v>
      </c>
      <c r="B27">
        <v>58351</v>
      </c>
      <c r="C27">
        <v>18403</v>
      </c>
      <c r="D27">
        <v>614</v>
      </c>
      <c r="E27">
        <v>1989</v>
      </c>
      <c r="F27">
        <v>76</v>
      </c>
      <c r="G27">
        <v>321</v>
      </c>
      <c r="H27">
        <v>9269</v>
      </c>
      <c r="I27">
        <v>1912</v>
      </c>
      <c r="J27">
        <v>217</v>
      </c>
    </row>
    <row r="28" spans="1:10" hidden="1" x14ac:dyDescent="0.3">
      <c r="A28" t="s">
        <v>26</v>
      </c>
      <c r="B28">
        <v>32733</v>
      </c>
      <c r="C28">
        <v>6781</v>
      </c>
      <c r="D28">
        <v>2107</v>
      </c>
      <c r="E28">
        <v>41</v>
      </c>
      <c r="F28">
        <v>2</v>
      </c>
      <c r="G28">
        <v>71</v>
      </c>
      <c r="H28">
        <v>1197</v>
      </c>
      <c r="I28">
        <v>48</v>
      </c>
      <c r="J28">
        <v>23938</v>
      </c>
    </row>
    <row r="29" spans="1:10" hidden="1" x14ac:dyDescent="0.3">
      <c r="A29" t="s">
        <v>27</v>
      </c>
      <c r="B29">
        <v>31456</v>
      </c>
      <c r="C29">
        <v>11049</v>
      </c>
      <c r="D29">
        <v>545</v>
      </c>
      <c r="E29">
        <v>3255</v>
      </c>
      <c r="F29">
        <v>194</v>
      </c>
      <c r="G29">
        <v>0</v>
      </c>
      <c r="H29">
        <v>4765</v>
      </c>
      <c r="I29">
        <v>772</v>
      </c>
      <c r="J29">
        <v>11983</v>
      </c>
    </row>
    <row r="30" spans="1:10" hidden="1" x14ac:dyDescent="0.3">
      <c r="A30" t="s">
        <v>28</v>
      </c>
      <c r="B30">
        <v>83788</v>
      </c>
      <c r="C30">
        <v>6362</v>
      </c>
      <c r="D30">
        <v>2298</v>
      </c>
      <c r="E30">
        <v>3883</v>
      </c>
      <c r="F30">
        <v>238</v>
      </c>
      <c r="G30">
        <v>0</v>
      </c>
      <c r="H30">
        <v>3081</v>
      </c>
      <c r="I30">
        <v>1472</v>
      </c>
      <c r="J30">
        <v>28630</v>
      </c>
    </row>
    <row r="31" spans="1:10" hidden="1" x14ac:dyDescent="0.3">
      <c r="A31" t="s">
        <v>29</v>
      </c>
      <c r="B31">
        <v>15543</v>
      </c>
      <c r="C31">
        <v>6986</v>
      </c>
      <c r="D31">
        <v>289</v>
      </c>
      <c r="E31">
        <v>257</v>
      </c>
      <c r="F31">
        <v>18</v>
      </c>
      <c r="G31">
        <v>0</v>
      </c>
      <c r="H31">
        <v>2476</v>
      </c>
      <c r="I31">
        <v>108</v>
      </c>
      <c r="J31">
        <v>2207</v>
      </c>
    </row>
    <row r="32" spans="1:10" hidden="1" x14ac:dyDescent="0.3">
      <c r="A32" t="s">
        <v>30</v>
      </c>
      <c r="B32">
        <v>18150</v>
      </c>
      <c r="C32">
        <v>8850</v>
      </c>
      <c r="D32">
        <v>530</v>
      </c>
      <c r="E32">
        <v>778</v>
      </c>
      <c r="F32">
        <v>3</v>
      </c>
      <c r="G32">
        <v>0</v>
      </c>
      <c r="H32">
        <v>1375</v>
      </c>
      <c r="I32">
        <v>598</v>
      </c>
      <c r="J32">
        <v>995</v>
      </c>
    </row>
    <row r="33" spans="1:10" hidden="1" x14ac:dyDescent="0.3">
      <c r="A33" t="s">
        <v>31</v>
      </c>
      <c r="B33">
        <v>42400</v>
      </c>
      <c r="C33">
        <v>15572</v>
      </c>
      <c r="D33">
        <v>1036</v>
      </c>
      <c r="E33">
        <v>912</v>
      </c>
      <c r="F33">
        <v>41</v>
      </c>
      <c r="G33">
        <v>1</v>
      </c>
      <c r="H33">
        <v>2824</v>
      </c>
      <c r="I33">
        <v>1239</v>
      </c>
      <c r="J33">
        <v>652</v>
      </c>
    </row>
    <row r="34" spans="1:10" hidden="1" x14ac:dyDescent="0.3">
      <c r="A34" t="s">
        <v>32</v>
      </c>
      <c r="B34">
        <v>37642</v>
      </c>
      <c r="C34">
        <v>9023</v>
      </c>
      <c r="D34">
        <v>1483</v>
      </c>
      <c r="E34">
        <v>1015</v>
      </c>
      <c r="F34">
        <v>74</v>
      </c>
      <c r="G34">
        <v>173</v>
      </c>
      <c r="H34">
        <v>2065</v>
      </c>
      <c r="I34">
        <v>1046</v>
      </c>
      <c r="J34">
        <v>1020</v>
      </c>
    </row>
    <row r="35" spans="1:10" hidden="1" x14ac:dyDescent="0.3">
      <c r="A35" t="s">
        <v>33</v>
      </c>
      <c r="B35">
        <v>134076</v>
      </c>
      <c r="C35">
        <v>60454</v>
      </c>
      <c r="D35">
        <v>1182</v>
      </c>
      <c r="E35">
        <v>3869</v>
      </c>
      <c r="F35">
        <v>461</v>
      </c>
      <c r="G35">
        <v>526</v>
      </c>
      <c r="H35">
        <v>18546</v>
      </c>
      <c r="I35">
        <v>3194</v>
      </c>
      <c r="J35">
        <v>4100</v>
      </c>
    </row>
    <row r="36" spans="1:10" hidden="1" x14ac:dyDescent="0.3">
      <c r="A36" t="s">
        <v>34</v>
      </c>
      <c r="B36">
        <v>89904</v>
      </c>
      <c r="C36">
        <v>26799</v>
      </c>
      <c r="D36">
        <v>2492</v>
      </c>
      <c r="E36">
        <v>9251</v>
      </c>
      <c r="F36">
        <v>344</v>
      </c>
      <c r="G36">
        <v>5209</v>
      </c>
      <c r="H36">
        <v>14462</v>
      </c>
      <c r="I36">
        <v>7976</v>
      </c>
      <c r="J36">
        <v>3511</v>
      </c>
    </row>
    <row r="37" spans="1:10" hidden="1" x14ac:dyDescent="0.3">
      <c r="A37" t="s">
        <v>35</v>
      </c>
      <c r="B37">
        <v>24593</v>
      </c>
      <c r="C37">
        <v>3713</v>
      </c>
      <c r="D37">
        <v>34</v>
      </c>
      <c r="E37">
        <v>9037</v>
      </c>
      <c r="F37">
        <v>19</v>
      </c>
      <c r="G37">
        <v>5718</v>
      </c>
      <c r="H37">
        <v>5450</v>
      </c>
      <c r="I37">
        <v>958</v>
      </c>
      <c r="J37">
        <v>7161</v>
      </c>
    </row>
    <row r="38" spans="1:10" hidden="1" x14ac:dyDescent="0.3">
      <c r="A38" t="s">
        <v>36</v>
      </c>
      <c r="B38">
        <v>13625</v>
      </c>
      <c r="C38">
        <v>2270</v>
      </c>
      <c r="D38">
        <v>185</v>
      </c>
      <c r="E38">
        <v>1942</v>
      </c>
      <c r="F38">
        <v>338</v>
      </c>
      <c r="G38">
        <v>0</v>
      </c>
      <c r="H38">
        <v>434</v>
      </c>
      <c r="I38">
        <v>417</v>
      </c>
      <c r="J38">
        <v>312</v>
      </c>
    </row>
    <row r="39" spans="1:10" hidden="1" x14ac:dyDescent="0.3">
      <c r="A39" t="s">
        <v>37</v>
      </c>
      <c r="B39">
        <v>23761</v>
      </c>
      <c r="C39">
        <v>5250</v>
      </c>
      <c r="D39">
        <v>395</v>
      </c>
      <c r="E39">
        <v>4476</v>
      </c>
      <c r="F39">
        <v>1166</v>
      </c>
      <c r="G39">
        <v>70</v>
      </c>
      <c r="H39">
        <v>1138</v>
      </c>
      <c r="I39">
        <v>926</v>
      </c>
      <c r="J39">
        <v>867</v>
      </c>
    </row>
    <row r="40" spans="1:10" hidden="1" x14ac:dyDescent="0.3">
      <c r="A40" t="s">
        <v>38</v>
      </c>
      <c r="B40">
        <v>31039</v>
      </c>
      <c r="C40">
        <v>18600</v>
      </c>
      <c r="D40">
        <v>583</v>
      </c>
      <c r="E40">
        <v>5266</v>
      </c>
      <c r="F40">
        <v>817</v>
      </c>
      <c r="G40">
        <v>323</v>
      </c>
      <c r="H40">
        <v>5493</v>
      </c>
      <c r="I40">
        <v>970</v>
      </c>
      <c r="J40">
        <v>1230</v>
      </c>
    </row>
    <row r="41" spans="1:10" hidden="1" x14ac:dyDescent="0.3">
      <c r="A41" t="s">
        <v>39</v>
      </c>
      <c r="B41">
        <v>76925</v>
      </c>
      <c r="C41">
        <v>55500</v>
      </c>
      <c r="D41">
        <v>1530</v>
      </c>
      <c r="E41">
        <v>10971</v>
      </c>
      <c r="F41">
        <v>2351</v>
      </c>
      <c r="G41">
        <v>0</v>
      </c>
      <c r="H41">
        <v>18707</v>
      </c>
      <c r="I41">
        <v>2065</v>
      </c>
      <c r="J41">
        <v>2225</v>
      </c>
    </row>
    <row r="42" spans="1:10" hidden="1" x14ac:dyDescent="0.3">
      <c r="A42" t="s">
        <v>40</v>
      </c>
      <c r="B42">
        <v>47090</v>
      </c>
      <c r="C42">
        <v>22499</v>
      </c>
      <c r="D42">
        <v>883</v>
      </c>
      <c r="E42">
        <v>3463</v>
      </c>
      <c r="F42">
        <v>1011</v>
      </c>
      <c r="G42">
        <v>264</v>
      </c>
      <c r="H42">
        <v>9172</v>
      </c>
      <c r="I42">
        <v>1257</v>
      </c>
      <c r="J42">
        <v>9466</v>
      </c>
    </row>
    <row r="43" spans="1:10" hidden="1" x14ac:dyDescent="0.3">
      <c r="A43" t="s">
        <v>41</v>
      </c>
      <c r="B43">
        <v>32432</v>
      </c>
      <c r="C43">
        <v>7948</v>
      </c>
      <c r="D43">
        <v>706</v>
      </c>
      <c r="E43">
        <v>421</v>
      </c>
      <c r="F43">
        <v>39</v>
      </c>
      <c r="G43">
        <v>267</v>
      </c>
      <c r="H43">
        <v>2105</v>
      </c>
      <c r="I43">
        <v>608</v>
      </c>
      <c r="J43">
        <v>11292</v>
      </c>
    </row>
    <row r="44" spans="1:10" hidden="1" x14ac:dyDescent="0.3">
      <c r="A44" t="s">
        <v>42</v>
      </c>
      <c r="B44">
        <v>38972</v>
      </c>
      <c r="C44">
        <v>2416</v>
      </c>
      <c r="D44">
        <v>438</v>
      </c>
      <c r="E44">
        <v>676</v>
      </c>
      <c r="F44">
        <v>17</v>
      </c>
      <c r="G44">
        <v>0</v>
      </c>
      <c r="H44">
        <v>0</v>
      </c>
      <c r="I44">
        <v>270</v>
      </c>
      <c r="J44">
        <v>30202</v>
      </c>
    </row>
    <row r="45" spans="1:10" hidden="1" x14ac:dyDescent="0.3">
      <c r="A45" t="s">
        <v>43</v>
      </c>
      <c r="B45">
        <v>73287</v>
      </c>
      <c r="C45">
        <v>18571</v>
      </c>
      <c r="D45">
        <v>1446</v>
      </c>
      <c r="E45">
        <v>3674</v>
      </c>
      <c r="F45">
        <v>288</v>
      </c>
      <c r="G45">
        <v>1554</v>
      </c>
      <c r="H45">
        <v>6071</v>
      </c>
      <c r="I45">
        <v>2001</v>
      </c>
      <c r="J45">
        <v>7554</v>
      </c>
    </row>
    <row r="46" spans="1:10" hidden="1" x14ac:dyDescent="0.3">
      <c r="A46" t="s">
        <v>44</v>
      </c>
      <c r="B46">
        <v>21269</v>
      </c>
      <c r="C46">
        <v>13509</v>
      </c>
      <c r="D46">
        <v>414</v>
      </c>
      <c r="E46">
        <v>337</v>
      </c>
      <c r="F46">
        <v>19</v>
      </c>
      <c r="G46">
        <v>89</v>
      </c>
      <c r="H46">
        <v>2464</v>
      </c>
      <c r="I46">
        <v>776</v>
      </c>
      <c r="J46">
        <v>128</v>
      </c>
    </row>
    <row r="47" spans="1:10" hidden="1" x14ac:dyDescent="0.3">
      <c r="A47" t="s">
        <v>45</v>
      </c>
      <c r="B47">
        <v>21243</v>
      </c>
      <c r="C47">
        <v>1261</v>
      </c>
      <c r="D47">
        <v>263</v>
      </c>
      <c r="E47">
        <v>5411</v>
      </c>
      <c r="F47">
        <v>0</v>
      </c>
      <c r="G47">
        <v>0</v>
      </c>
      <c r="H47">
        <v>2992</v>
      </c>
      <c r="I47">
        <v>3327</v>
      </c>
      <c r="J47">
        <v>6175</v>
      </c>
    </row>
    <row r="48" spans="1:10" hidden="1" x14ac:dyDescent="0.3">
      <c r="A48" t="s">
        <v>46</v>
      </c>
      <c r="B48">
        <v>104616</v>
      </c>
      <c r="C48">
        <v>32128</v>
      </c>
      <c r="D48">
        <v>1274</v>
      </c>
      <c r="E48">
        <v>0</v>
      </c>
      <c r="F48">
        <v>0</v>
      </c>
      <c r="G48">
        <v>0</v>
      </c>
      <c r="H48">
        <v>38479</v>
      </c>
      <c r="I48">
        <v>0</v>
      </c>
      <c r="J48">
        <v>0</v>
      </c>
    </row>
    <row r="49" spans="1:10" hidden="1" x14ac:dyDescent="0.3">
      <c r="A49" t="s">
        <v>47</v>
      </c>
      <c r="B49">
        <v>23647</v>
      </c>
      <c r="C49">
        <v>0</v>
      </c>
      <c r="D49">
        <v>430</v>
      </c>
      <c r="E49">
        <v>13254</v>
      </c>
      <c r="F49">
        <v>0</v>
      </c>
      <c r="G49">
        <v>0</v>
      </c>
      <c r="H49">
        <v>0</v>
      </c>
      <c r="I49">
        <v>1971</v>
      </c>
      <c r="J49">
        <v>0</v>
      </c>
    </row>
    <row r="50" spans="1:10" hidden="1" x14ac:dyDescent="0.3">
      <c r="A50" t="s">
        <v>48</v>
      </c>
      <c r="B50">
        <v>19918</v>
      </c>
      <c r="C50">
        <v>1068</v>
      </c>
      <c r="D50">
        <v>562</v>
      </c>
      <c r="E50">
        <v>486</v>
      </c>
      <c r="F50">
        <v>0</v>
      </c>
      <c r="G50">
        <v>0</v>
      </c>
      <c r="H50">
        <v>0</v>
      </c>
      <c r="I50">
        <v>2537</v>
      </c>
      <c r="J50">
        <v>10972</v>
      </c>
    </row>
    <row r="51" spans="1:10" hidden="1" x14ac:dyDescent="0.3">
      <c r="A51" t="s">
        <v>49</v>
      </c>
      <c r="B51">
        <v>138837</v>
      </c>
      <c r="C51">
        <v>15450</v>
      </c>
      <c r="D51">
        <v>2045</v>
      </c>
      <c r="E51">
        <v>0</v>
      </c>
      <c r="F51">
        <v>0</v>
      </c>
      <c r="G51">
        <v>0</v>
      </c>
      <c r="H51">
        <v>9808</v>
      </c>
      <c r="I51">
        <v>0</v>
      </c>
      <c r="J51">
        <v>0</v>
      </c>
    </row>
    <row r="52" spans="1:10" hidden="1" x14ac:dyDescent="0.3">
      <c r="A52" t="s">
        <v>50</v>
      </c>
      <c r="B52">
        <v>207661</v>
      </c>
      <c r="C52">
        <v>22025</v>
      </c>
      <c r="D52">
        <v>1548</v>
      </c>
      <c r="E52">
        <v>40886</v>
      </c>
      <c r="F52">
        <v>32</v>
      </c>
      <c r="G52">
        <v>106</v>
      </c>
      <c r="H52">
        <v>6549</v>
      </c>
      <c r="I52">
        <v>49795</v>
      </c>
      <c r="J52">
        <v>6165</v>
      </c>
    </row>
    <row r="53" spans="1:10" hidden="1" x14ac:dyDescent="0.3">
      <c r="A53" t="s">
        <v>51</v>
      </c>
      <c r="B53">
        <v>81441</v>
      </c>
      <c r="C53">
        <v>13358</v>
      </c>
      <c r="D53">
        <v>1347</v>
      </c>
      <c r="E53">
        <v>3016</v>
      </c>
      <c r="F53">
        <v>345</v>
      </c>
      <c r="G53">
        <v>0</v>
      </c>
      <c r="H53">
        <v>11811</v>
      </c>
      <c r="I53">
        <v>5956</v>
      </c>
      <c r="J53">
        <v>3469</v>
      </c>
    </row>
    <row r="54" spans="1:10" hidden="1" x14ac:dyDescent="0.3">
      <c r="A54" t="s">
        <v>52</v>
      </c>
      <c r="B54">
        <v>76255</v>
      </c>
      <c r="C54">
        <v>8855</v>
      </c>
      <c r="D54">
        <v>1342</v>
      </c>
      <c r="E54">
        <v>38751</v>
      </c>
      <c r="F54">
        <v>419</v>
      </c>
      <c r="G54">
        <v>8</v>
      </c>
      <c r="H54">
        <v>1125</v>
      </c>
      <c r="I54">
        <v>3451</v>
      </c>
      <c r="J54">
        <v>2867</v>
      </c>
    </row>
    <row r="55" spans="1:10" hidden="1" x14ac:dyDescent="0.3">
      <c r="A55" t="s">
        <v>53</v>
      </c>
      <c r="B55">
        <v>56077</v>
      </c>
      <c r="C55">
        <v>9733</v>
      </c>
      <c r="D55">
        <v>1024</v>
      </c>
      <c r="E55">
        <v>5393</v>
      </c>
      <c r="F55">
        <v>36</v>
      </c>
      <c r="G55">
        <v>0</v>
      </c>
      <c r="H55">
        <v>3267</v>
      </c>
      <c r="I55">
        <v>2171</v>
      </c>
      <c r="J55">
        <v>732</v>
      </c>
    </row>
    <row r="56" spans="1:10" hidden="1" x14ac:dyDescent="0.3">
      <c r="A56" t="s">
        <v>54</v>
      </c>
      <c r="B56">
        <v>79671</v>
      </c>
      <c r="C56">
        <v>6841</v>
      </c>
      <c r="D56">
        <v>1219</v>
      </c>
      <c r="E56">
        <v>32791</v>
      </c>
      <c r="F56">
        <v>1200</v>
      </c>
      <c r="G56">
        <v>18</v>
      </c>
      <c r="H56">
        <v>22</v>
      </c>
      <c r="I56">
        <v>3490</v>
      </c>
      <c r="J56">
        <v>9269</v>
      </c>
    </row>
    <row r="57" spans="1:10" hidden="1" x14ac:dyDescent="0.3">
      <c r="A57" t="s">
        <v>55</v>
      </c>
      <c r="B57">
        <v>70151</v>
      </c>
      <c r="C57">
        <v>7228</v>
      </c>
      <c r="D57">
        <v>1047</v>
      </c>
      <c r="E57">
        <v>23403</v>
      </c>
      <c r="F57">
        <v>1816</v>
      </c>
      <c r="G57">
        <v>57</v>
      </c>
      <c r="H57">
        <v>211</v>
      </c>
      <c r="I57">
        <v>2415</v>
      </c>
      <c r="J57">
        <v>9469</v>
      </c>
    </row>
    <row r="58" spans="1:10" hidden="1" x14ac:dyDescent="0.3">
      <c r="A58" t="s">
        <v>56</v>
      </c>
      <c r="B58">
        <v>58058</v>
      </c>
      <c r="C58">
        <v>6640</v>
      </c>
      <c r="D58">
        <v>0</v>
      </c>
      <c r="E58">
        <v>18001</v>
      </c>
      <c r="F58">
        <v>759</v>
      </c>
      <c r="G58">
        <v>0</v>
      </c>
      <c r="H58">
        <v>2592</v>
      </c>
      <c r="I58">
        <v>2125</v>
      </c>
      <c r="J58">
        <v>1226</v>
      </c>
    </row>
    <row r="59" spans="1:10" hidden="1" x14ac:dyDescent="0.3">
      <c r="A59" t="s">
        <v>57</v>
      </c>
      <c r="B59">
        <v>39138</v>
      </c>
      <c r="C59">
        <v>3299</v>
      </c>
      <c r="D59">
        <v>631</v>
      </c>
      <c r="E59">
        <v>9429</v>
      </c>
      <c r="F59">
        <v>643</v>
      </c>
      <c r="G59">
        <v>392</v>
      </c>
      <c r="H59">
        <v>446</v>
      </c>
      <c r="I59">
        <v>1213</v>
      </c>
      <c r="J59">
        <v>8160</v>
      </c>
    </row>
    <row r="60" spans="1:10" hidden="1" x14ac:dyDescent="0.3">
      <c r="A60" t="s">
        <v>58</v>
      </c>
      <c r="B60">
        <v>18533</v>
      </c>
      <c r="C60">
        <v>4771</v>
      </c>
      <c r="D60">
        <v>411</v>
      </c>
      <c r="E60">
        <v>1720</v>
      </c>
      <c r="F60">
        <v>212</v>
      </c>
      <c r="G60">
        <v>360</v>
      </c>
      <c r="H60">
        <v>2077</v>
      </c>
      <c r="I60">
        <v>700</v>
      </c>
      <c r="J60">
        <v>734</v>
      </c>
    </row>
    <row r="61" spans="1:10" hidden="1" x14ac:dyDescent="0.3">
      <c r="A61" t="s">
        <v>59</v>
      </c>
      <c r="B61">
        <v>60530</v>
      </c>
      <c r="C61">
        <v>37868</v>
      </c>
      <c r="D61">
        <v>1069</v>
      </c>
      <c r="E61">
        <v>13001</v>
      </c>
      <c r="F61">
        <v>407</v>
      </c>
      <c r="G61">
        <v>3906</v>
      </c>
      <c r="H61">
        <v>18676</v>
      </c>
      <c r="I61">
        <v>1897</v>
      </c>
      <c r="J61">
        <v>4736</v>
      </c>
    </row>
    <row r="62" spans="1:10" hidden="1" x14ac:dyDescent="0.3">
      <c r="A62" t="s">
        <v>60</v>
      </c>
      <c r="B62">
        <v>115216</v>
      </c>
      <c r="C62">
        <v>41382</v>
      </c>
      <c r="D62">
        <v>1784</v>
      </c>
      <c r="E62">
        <v>35229</v>
      </c>
      <c r="F62">
        <v>1220</v>
      </c>
      <c r="G62">
        <v>0</v>
      </c>
      <c r="H62">
        <v>22573</v>
      </c>
      <c r="I62">
        <v>616</v>
      </c>
      <c r="J62">
        <v>4357</v>
      </c>
    </row>
    <row r="63" spans="1:10" hidden="1" x14ac:dyDescent="0.3">
      <c r="A63" t="s">
        <v>61</v>
      </c>
      <c r="B63">
        <v>38143</v>
      </c>
      <c r="C63">
        <v>6037</v>
      </c>
      <c r="D63">
        <v>701</v>
      </c>
      <c r="E63">
        <v>8034</v>
      </c>
      <c r="F63">
        <v>878</v>
      </c>
      <c r="G63">
        <v>1005</v>
      </c>
      <c r="H63">
        <v>2081</v>
      </c>
      <c r="I63">
        <v>1395</v>
      </c>
      <c r="J63">
        <v>5794</v>
      </c>
    </row>
    <row r="64" spans="1:10" hidden="1" x14ac:dyDescent="0.3">
      <c r="A64" t="s">
        <v>62</v>
      </c>
      <c r="B64">
        <v>95230</v>
      </c>
      <c r="C64">
        <v>13020</v>
      </c>
      <c r="D64">
        <v>1689</v>
      </c>
      <c r="E64">
        <v>10439</v>
      </c>
      <c r="F64">
        <v>1208</v>
      </c>
      <c r="G64">
        <v>1695</v>
      </c>
      <c r="H64">
        <v>3434</v>
      </c>
      <c r="I64">
        <v>2896</v>
      </c>
      <c r="J64">
        <v>3767</v>
      </c>
    </row>
    <row r="65" spans="1:10" hidden="1" x14ac:dyDescent="0.3">
      <c r="A65" t="s">
        <v>63</v>
      </c>
      <c r="B65">
        <v>12817</v>
      </c>
      <c r="C65">
        <v>2925</v>
      </c>
      <c r="D65">
        <v>549</v>
      </c>
      <c r="E65">
        <v>218</v>
      </c>
      <c r="F65">
        <v>7</v>
      </c>
      <c r="G65">
        <v>0</v>
      </c>
      <c r="H65">
        <v>1013</v>
      </c>
      <c r="I65">
        <v>424</v>
      </c>
      <c r="J65">
        <v>34</v>
      </c>
    </row>
    <row r="66" spans="1:10" hidden="1" x14ac:dyDescent="0.3">
      <c r="A66" t="s">
        <v>64</v>
      </c>
      <c r="B66">
        <v>20423</v>
      </c>
      <c r="C66">
        <v>4577</v>
      </c>
      <c r="D66">
        <v>433</v>
      </c>
      <c r="E66">
        <v>263</v>
      </c>
      <c r="F66">
        <v>20</v>
      </c>
      <c r="G66">
        <v>0</v>
      </c>
      <c r="H66">
        <v>2325</v>
      </c>
      <c r="I66">
        <v>703</v>
      </c>
      <c r="J66">
        <v>59</v>
      </c>
    </row>
    <row r="67" spans="1:10" hidden="1" x14ac:dyDescent="0.3">
      <c r="A67" t="s">
        <v>65</v>
      </c>
      <c r="B67">
        <v>55039</v>
      </c>
      <c r="C67">
        <v>17104</v>
      </c>
      <c r="D67">
        <v>1305</v>
      </c>
      <c r="E67">
        <v>6191</v>
      </c>
      <c r="F67">
        <v>516</v>
      </c>
      <c r="G67">
        <v>446</v>
      </c>
      <c r="H67">
        <v>4581</v>
      </c>
      <c r="I67">
        <v>1710</v>
      </c>
      <c r="J67">
        <v>7860</v>
      </c>
    </row>
    <row r="68" spans="1:10" hidden="1" x14ac:dyDescent="0.3">
      <c r="A68" t="s">
        <v>66</v>
      </c>
      <c r="B68">
        <v>20501</v>
      </c>
      <c r="C68">
        <v>36</v>
      </c>
      <c r="D68">
        <v>457</v>
      </c>
      <c r="E68">
        <v>942</v>
      </c>
      <c r="F68">
        <v>38</v>
      </c>
      <c r="G68">
        <v>0</v>
      </c>
      <c r="H68">
        <v>0</v>
      </c>
      <c r="I68">
        <v>217</v>
      </c>
      <c r="J68">
        <v>13641</v>
      </c>
    </row>
    <row r="69" spans="1:10" hidden="1" x14ac:dyDescent="0.3">
      <c r="A69" t="s">
        <v>67</v>
      </c>
      <c r="B69">
        <v>141316</v>
      </c>
      <c r="C69">
        <v>10943</v>
      </c>
      <c r="D69">
        <v>2767</v>
      </c>
      <c r="E69">
        <v>14375</v>
      </c>
      <c r="F69">
        <v>929</v>
      </c>
      <c r="G69">
        <v>284</v>
      </c>
      <c r="H69">
        <v>1902</v>
      </c>
      <c r="I69">
        <v>3380</v>
      </c>
      <c r="J69">
        <v>37013</v>
      </c>
    </row>
    <row r="70" spans="1:10" hidden="1" x14ac:dyDescent="0.3">
      <c r="A70" t="s">
        <v>68</v>
      </c>
      <c r="B70">
        <v>76891</v>
      </c>
      <c r="C70">
        <v>10725</v>
      </c>
      <c r="D70">
        <v>1079</v>
      </c>
      <c r="E70">
        <v>16387</v>
      </c>
      <c r="F70">
        <v>320</v>
      </c>
      <c r="G70">
        <v>137</v>
      </c>
      <c r="H70">
        <v>1199</v>
      </c>
      <c r="I70">
        <v>2016</v>
      </c>
      <c r="J70">
        <v>28456</v>
      </c>
    </row>
    <row r="71" spans="1:10" hidden="1" x14ac:dyDescent="0.3">
      <c r="A71" t="s">
        <v>69</v>
      </c>
      <c r="B71">
        <v>7323</v>
      </c>
      <c r="C71">
        <v>1820</v>
      </c>
      <c r="D71">
        <v>146</v>
      </c>
      <c r="E71">
        <v>350</v>
      </c>
      <c r="F71">
        <v>0</v>
      </c>
      <c r="G71">
        <v>39</v>
      </c>
      <c r="H71">
        <v>62</v>
      </c>
      <c r="I71">
        <v>200</v>
      </c>
      <c r="J71">
        <v>110</v>
      </c>
    </row>
    <row r="72" spans="1:10" hidden="1" x14ac:dyDescent="0.3">
      <c r="A72" t="s">
        <v>70</v>
      </c>
      <c r="B72">
        <v>117243</v>
      </c>
      <c r="C72">
        <v>26407</v>
      </c>
      <c r="D72">
        <v>2048</v>
      </c>
      <c r="E72">
        <v>13794</v>
      </c>
      <c r="F72">
        <v>1720</v>
      </c>
      <c r="G72">
        <v>2254</v>
      </c>
      <c r="H72">
        <v>5885</v>
      </c>
      <c r="I72">
        <v>3929</v>
      </c>
      <c r="J72">
        <v>7024</v>
      </c>
    </row>
    <row r="73" spans="1:10" hidden="1" x14ac:dyDescent="0.3">
      <c r="A73" t="s">
        <v>71</v>
      </c>
      <c r="B73">
        <v>34590</v>
      </c>
      <c r="C73">
        <v>3071</v>
      </c>
      <c r="D73">
        <v>403</v>
      </c>
      <c r="E73">
        <v>26608</v>
      </c>
      <c r="F73">
        <v>571</v>
      </c>
      <c r="G73">
        <v>87</v>
      </c>
      <c r="H73">
        <v>157</v>
      </c>
      <c r="I73">
        <v>1827</v>
      </c>
      <c r="J73">
        <v>589</v>
      </c>
    </row>
    <row r="74" spans="1:10" hidden="1" x14ac:dyDescent="0.3">
      <c r="A74" t="s">
        <v>72</v>
      </c>
      <c r="B74">
        <v>38079</v>
      </c>
      <c r="C74">
        <v>16628</v>
      </c>
      <c r="D74">
        <v>901</v>
      </c>
      <c r="E74">
        <v>12790</v>
      </c>
      <c r="F74">
        <v>700</v>
      </c>
      <c r="G74">
        <v>2121</v>
      </c>
      <c r="H74">
        <v>3759</v>
      </c>
      <c r="I74">
        <v>3053</v>
      </c>
      <c r="J74">
        <v>799</v>
      </c>
    </row>
    <row r="75" spans="1:10" hidden="1" x14ac:dyDescent="0.3">
      <c r="A75" t="s">
        <v>73</v>
      </c>
      <c r="B75">
        <v>83685</v>
      </c>
      <c r="C75">
        <v>27013</v>
      </c>
      <c r="D75">
        <v>2678</v>
      </c>
      <c r="E75">
        <v>28371</v>
      </c>
      <c r="F75">
        <v>1621</v>
      </c>
      <c r="G75">
        <v>5225</v>
      </c>
      <c r="H75">
        <v>9203</v>
      </c>
      <c r="I75">
        <v>2727</v>
      </c>
      <c r="J75">
        <v>1230</v>
      </c>
    </row>
    <row r="76" spans="1:10" hidden="1" x14ac:dyDescent="0.3">
      <c r="A76" t="s">
        <v>74</v>
      </c>
      <c r="B76">
        <v>25073</v>
      </c>
      <c r="C76">
        <v>8859</v>
      </c>
      <c r="D76">
        <v>468</v>
      </c>
      <c r="E76">
        <v>14179</v>
      </c>
      <c r="F76">
        <v>987</v>
      </c>
      <c r="G76">
        <v>472</v>
      </c>
      <c r="H76">
        <v>1002</v>
      </c>
      <c r="I76">
        <v>1187</v>
      </c>
      <c r="J76">
        <v>2335</v>
      </c>
    </row>
    <row r="77" spans="1:10" hidden="1" x14ac:dyDescent="0.3">
      <c r="A77" t="s">
        <v>75</v>
      </c>
      <c r="B77">
        <v>84389</v>
      </c>
      <c r="C77">
        <v>14403</v>
      </c>
      <c r="D77">
        <v>1222</v>
      </c>
      <c r="E77">
        <v>23874</v>
      </c>
      <c r="F77">
        <v>2859</v>
      </c>
      <c r="G77">
        <v>1521</v>
      </c>
      <c r="H77">
        <v>3277</v>
      </c>
      <c r="I77">
        <v>3276</v>
      </c>
      <c r="J77">
        <v>8716</v>
      </c>
    </row>
    <row r="78" spans="1:10" hidden="1" x14ac:dyDescent="0.3">
      <c r="A78" t="s">
        <v>76</v>
      </c>
      <c r="B78">
        <v>24668</v>
      </c>
      <c r="C78">
        <v>18699</v>
      </c>
      <c r="D78">
        <v>667</v>
      </c>
      <c r="E78">
        <v>3417</v>
      </c>
      <c r="F78">
        <v>542</v>
      </c>
      <c r="G78">
        <v>1978</v>
      </c>
      <c r="H78">
        <v>6929</v>
      </c>
      <c r="I78">
        <v>916</v>
      </c>
      <c r="J78">
        <v>809</v>
      </c>
    </row>
    <row r="79" spans="1:10" hidden="1" x14ac:dyDescent="0.3">
      <c r="A79" t="s">
        <v>77</v>
      </c>
      <c r="B79">
        <v>35139</v>
      </c>
      <c r="C79">
        <v>7876</v>
      </c>
      <c r="D79">
        <v>575</v>
      </c>
      <c r="E79">
        <v>2318</v>
      </c>
      <c r="F79">
        <v>179</v>
      </c>
      <c r="G79">
        <v>65</v>
      </c>
      <c r="H79">
        <v>1544</v>
      </c>
      <c r="I79">
        <v>927</v>
      </c>
      <c r="J79">
        <v>3195</v>
      </c>
    </row>
    <row r="80" spans="1:10" hidden="1" x14ac:dyDescent="0.3">
      <c r="A80" t="s">
        <v>78</v>
      </c>
      <c r="B80">
        <v>25809</v>
      </c>
      <c r="C80">
        <v>3119</v>
      </c>
      <c r="D80">
        <v>266</v>
      </c>
      <c r="E80">
        <v>3648</v>
      </c>
      <c r="F80">
        <v>159</v>
      </c>
      <c r="G80">
        <v>70</v>
      </c>
      <c r="H80">
        <v>1</v>
      </c>
      <c r="I80">
        <v>542</v>
      </c>
      <c r="J80">
        <v>12090</v>
      </c>
    </row>
    <row r="81" spans="1:10" hidden="1" x14ac:dyDescent="0.3">
      <c r="A81" t="s">
        <v>79</v>
      </c>
      <c r="B81">
        <v>127573</v>
      </c>
      <c r="C81">
        <v>28614</v>
      </c>
      <c r="D81">
        <v>2275</v>
      </c>
      <c r="E81">
        <v>47384</v>
      </c>
      <c r="F81">
        <v>4029</v>
      </c>
      <c r="G81">
        <v>1042</v>
      </c>
      <c r="H81">
        <v>2734</v>
      </c>
      <c r="I81">
        <v>5057</v>
      </c>
      <c r="J81">
        <v>17932</v>
      </c>
    </row>
    <row r="82" spans="1:10" hidden="1" x14ac:dyDescent="0.3">
      <c r="A82" t="s">
        <v>80</v>
      </c>
      <c r="B82">
        <v>158212</v>
      </c>
      <c r="C82">
        <v>42883</v>
      </c>
      <c r="D82">
        <v>3235</v>
      </c>
      <c r="E82">
        <v>26743</v>
      </c>
      <c r="F82">
        <v>1774</v>
      </c>
      <c r="G82">
        <v>9962</v>
      </c>
      <c r="H82">
        <v>15580</v>
      </c>
      <c r="I82">
        <v>5273</v>
      </c>
      <c r="J82">
        <v>22632</v>
      </c>
    </row>
    <row r="83" spans="1:10" hidden="1" x14ac:dyDescent="0.3">
      <c r="A83" t="s">
        <v>81</v>
      </c>
      <c r="B83">
        <v>54938</v>
      </c>
      <c r="C83">
        <v>12542</v>
      </c>
      <c r="D83">
        <v>137</v>
      </c>
      <c r="E83">
        <v>2879</v>
      </c>
      <c r="F83">
        <v>241</v>
      </c>
      <c r="G83">
        <v>175</v>
      </c>
      <c r="H83">
        <v>899</v>
      </c>
      <c r="I83">
        <v>1431</v>
      </c>
      <c r="J83">
        <v>15559</v>
      </c>
    </row>
    <row r="84" spans="1:10" hidden="1" x14ac:dyDescent="0.3">
      <c r="A84" t="s">
        <v>82</v>
      </c>
      <c r="B84">
        <v>134627</v>
      </c>
      <c r="C84">
        <v>25300</v>
      </c>
      <c r="D84">
        <v>1161</v>
      </c>
      <c r="E84">
        <v>33215</v>
      </c>
      <c r="F84">
        <v>3480</v>
      </c>
      <c r="G84">
        <v>1601</v>
      </c>
      <c r="H84">
        <v>1399</v>
      </c>
      <c r="I84">
        <v>5061</v>
      </c>
      <c r="J84">
        <v>17997</v>
      </c>
    </row>
    <row r="85" spans="1:10" hidden="1" x14ac:dyDescent="0.3">
      <c r="A85" t="s">
        <v>83</v>
      </c>
      <c r="B85">
        <v>99238</v>
      </c>
      <c r="C85">
        <v>8302</v>
      </c>
      <c r="D85">
        <v>635</v>
      </c>
      <c r="E85">
        <v>58967</v>
      </c>
      <c r="F85">
        <v>305</v>
      </c>
      <c r="G85">
        <v>1952</v>
      </c>
      <c r="H85">
        <v>2311</v>
      </c>
      <c r="I85">
        <v>991</v>
      </c>
      <c r="J85">
        <v>49125</v>
      </c>
    </row>
    <row r="86" spans="1:10" hidden="1" x14ac:dyDescent="0.3">
      <c r="A86" t="s">
        <v>84</v>
      </c>
      <c r="B86">
        <v>41232</v>
      </c>
      <c r="C86">
        <v>35518</v>
      </c>
      <c r="D86">
        <v>874</v>
      </c>
      <c r="E86">
        <v>2147</v>
      </c>
      <c r="F86">
        <v>327</v>
      </c>
      <c r="G86">
        <v>852</v>
      </c>
      <c r="H86">
        <v>6655</v>
      </c>
      <c r="I86">
        <v>1166</v>
      </c>
      <c r="J86">
        <v>2576</v>
      </c>
    </row>
    <row r="87" spans="1:10" hidden="1" x14ac:dyDescent="0.3">
      <c r="A87" t="s">
        <v>85</v>
      </c>
      <c r="B87">
        <v>52673</v>
      </c>
      <c r="C87">
        <v>43250</v>
      </c>
      <c r="D87">
        <v>1059</v>
      </c>
      <c r="E87">
        <v>14165</v>
      </c>
      <c r="F87">
        <v>1932</v>
      </c>
      <c r="G87">
        <v>1529</v>
      </c>
      <c r="H87">
        <v>11572</v>
      </c>
      <c r="I87">
        <v>1602</v>
      </c>
      <c r="J87">
        <v>3012</v>
      </c>
    </row>
    <row r="88" spans="1:10" hidden="1" x14ac:dyDescent="0.3">
      <c r="A88" t="s">
        <v>86</v>
      </c>
      <c r="B88">
        <v>102180</v>
      </c>
      <c r="C88">
        <v>0</v>
      </c>
      <c r="D88">
        <v>0</v>
      </c>
      <c r="E88">
        <v>13775</v>
      </c>
      <c r="F88">
        <v>0</v>
      </c>
      <c r="G88">
        <v>0</v>
      </c>
      <c r="H88">
        <v>0</v>
      </c>
      <c r="I88">
        <v>4845</v>
      </c>
      <c r="J88">
        <v>3998</v>
      </c>
    </row>
    <row r="89" spans="1:10" hidden="1" x14ac:dyDescent="0.3">
      <c r="A89" t="s">
        <v>87</v>
      </c>
      <c r="B89">
        <v>323871</v>
      </c>
      <c r="C89">
        <v>1506</v>
      </c>
      <c r="D89">
        <v>0</v>
      </c>
      <c r="E89">
        <v>5330</v>
      </c>
      <c r="F89">
        <v>0</v>
      </c>
      <c r="G89">
        <v>0</v>
      </c>
      <c r="H89">
        <v>51022</v>
      </c>
      <c r="I89">
        <v>10802</v>
      </c>
      <c r="J89">
        <v>0</v>
      </c>
    </row>
    <row r="90" spans="1:10" hidden="1" x14ac:dyDescent="0.3">
      <c r="A90" t="s">
        <v>88</v>
      </c>
      <c r="B90">
        <v>87769</v>
      </c>
      <c r="C90">
        <v>2842</v>
      </c>
      <c r="D90">
        <v>0</v>
      </c>
      <c r="E90">
        <v>0</v>
      </c>
      <c r="F90">
        <v>0</v>
      </c>
      <c r="G90">
        <v>0</v>
      </c>
      <c r="H90">
        <v>264</v>
      </c>
      <c r="I90">
        <v>3830</v>
      </c>
      <c r="J90">
        <v>3</v>
      </c>
    </row>
    <row r="91" spans="1:10" hidden="1" x14ac:dyDescent="0.3">
      <c r="A91" t="s">
        <v>89</v>
      </c>
      <c r="B91">
        <v>322761</v>
      </c>
      <c r="C91">
        <v>0</v>
      </c>
      <c r="D91">
        <v>0</v>
      </c>
      <c r="E91">
        <v>746</v>
      </c>
      <c r="F91">
        <v>0</v>
      </c>
      <c r="G91">
        <v>0</v>
      </c>
      <c r="H91">
        <v>0</v>
      </c>
      <c r="I91">
        <v>17330</v>
      </c>
      <c r="J91">
        <v>262</v>
      </c>
    </row>
    <row r="92" spans="1:10" hidden="1" x14ac:dyDescent="0.3">
      <c r="A92" t="s">
        <v>90</v>
      </c>
      <c r="B92">
        <v>101082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5697</v>
      </c>
      <c r="J92">
        <v>0</v>
      </c>
    </row>
    <row r="93" spans="1:10" hidden="1" x14ac:dyDescent="0.3">
      <c r="A93" t="s">
        <v>91</v>
      </c>
      <c r="B93">
        <v>144258</v>
      </c>
      <c r="C93">
        <v>0</v>
      </c>
      <c r="D93">
        <v>0</v>
      </c>
      <c r="E93">
        <v>1674</v>
      </c>
      <c r="F93">
        <v>0</v>
      </c>
      <c r="G93">
        <v>0</v>
      </c>
      <c r="H93">
        <v>0</v>
      </c>
      <c r="I93">
        <v>5129</v>
      </c>
      <c r="J93">
        <v>3650</v>
      </c>
    </row>
    <row r="94" spans="1:10" hidden="1" x14ac:dyDescent="0.3">
      <c r="A94" t="s">
        <v>92</v>
      </c>
      <c r="B94">
        <v>174530</v>
      </c>
      <c r="C94">
        <v>-92836</v>
      </c>
      <c r="D94">
        <v>0</v>
      </c>
      <c r="E94">
        <v>0</v>
      </c>
      <c r="F94">
        <v>0</v>
      </c>
      <c r="G94">
        <v>0</v>
      </c>
      <c r="H94">
        <v>0</v>
      </c>
      <c r="I94">
        <v>1824</v>
      </c>
      <c r="J94">
        <v>551</v>
      </c>
    </row>
    <row r="95" spans="1:10" hidden="1" x14ac:dyDescent="0.3">
      <c r="A95" t="s">
        <v>93</v>
      </c>
      <c r="B95">
        <v>1051903</v>
      </c>
      <c r="C95">
        <v>-1002582</v>
      </c>
      <c r="D95">
        <v>0</v>
      </c>
      <c r="E95">
        <v>2172</v>
      </c>
      <c r="F95">
        <v>0</v>
      </c>
      <c r="G95">
        <v>0</v>
      </c>
      <c r="H95">
        <v>0</v>
      </c>
      <c r="I95">
        <v>753</v>
      </c>
      <c r="J95">
        <v>3915</v>
      </c>
    </row>
    <row r="96" spans="1:10" hidden="1" x14ac:dyDescent="0.3">
      <c r="A96" t="s">
        <v>94</v>
      </c>
      <c r="B96">
        <v>281124</v>
      </c>
      <c r="C96">
        <v>0</v>
      </c>
      <c r="D96">
        <v>-87837</v>
      </c>
      <c r="E96">
        <v>103</v>
      </c>
      <c r="F96">
        <v>0</v>
      </c>
      <c r="G96">
        <v>0</v>
      </c>
      <c r="H96">
        <v>2685</v>
      </c>
      <c r="I96">
        <v>6802</v>
      </c>
      <c r="J96">
        <v>1306</v>
      </c>
    </row>
    <row r="97" spans="1:10" hidden="1" x14ac:dyDescent="0.3">
      <c r="A97" t="s">
        <v>95</v>
      </c>
      <c r="B97">
        <v>106423</v>
      </c>
      <c r="C97">
        <v>0</v>
      </c>
      <c r="D97">
        <v>0</v>
      </c>
      <c r="E97">
        <v>3404</v>
      </c>
      <c r="F97">
        <v>0</v>
      </c>
      <c r="G97">
        <v>0</v>
      </c>
      <c r="H97">
        <v>9523</v>
      </c>
      <c r="I97">
        <v>342</v>
      </c>
      <c r="J97">
        <v>561</v>
      </c>
    </row>
    <row r="98" spans="1:10" hidden="1" x14ac:dyDescent="0.3">
      <c r="A98" t="s">
        <v>96</v>
      </c>
      <c r="B98">
        <v>31693</v>
      </c>
      <c r="C98">
        <v>0</v>
      </c>
      <c r="D98">
        <v>-2350</v>
      </c>
      <c r="E98">
        <v>5096</v>
      </c>
      <c r="F98">
        <v>0</v>
      </c>
      <c r="G98">
        <v>0</v>
      </c>
      <c r="H98">
        <v>247</v>
      </c>
      <c r="I98">
        <v>3605</v>
      </c>
      <c r="J98">
        <v>6534</v>
      </c>
    </row>
    <row r="99" spans="1:10" hidden="1" x14ac:dyDescent="0.3">
      <c r="A99" t="s">
        <v>97</v>
      </c>
      <c r="B99">
        <v>52349</v>
      </c>
      <c r="C99">
        <v>0</v>
      </c>
      <c r="D99">
        <v>0</v>
      </c>
      <c r="E99">
        <v>8051</v>
      </c>
      <c r="F99">
        <v>0</v>
      </c>
      <c r="G99">
        <v>0</v>
      </c>
      <c r="H99">
        <v>368</v>
      </c>
      <c r="I99">
        <v>1689</v>
      </c>
      <c r="J99">
        <v>7914</v>
      </c>
    </row>
    <row r="100" spans="1:10" hidden="1" x14ac:dyDescent="0.3">
      <c r="A100" t="s">
        <v>98</v>
      </c>
      <c r="B100">
        <v>121140</v>
      </c>
      <c r="C100">
        <v>0</v>
      </c>
      <c r="D100">
        <v>0</v>
      </c>
      <c r="E100">
        <v>2763</v>
      </c>
      <c r="F100">
        <v>0</v>
      </c>
      <c r="G100">
        <v>0</v>
      </c>
      <c r="H100">
        <v>0</v>
      </c>
      <c r="I100">
        <v>6636</v>
      </c>
      <c r="J100">
        <v>11040</v>
      </c>
    </row>
    <row r="101" spans="1:10" hidden="1" x14ac:dyDescent="0.3">
      <c r="A101" t="s">
        <v>99</v>
      </c>
      <c r="B101">
        <v>24472</v>
      </c>
      <c r="C101">
        <v>0</v>
      </c>
      <c r="D101">
        <v>0</v>
      </c>
      <c r="E101">
        <v>7</v>
      </c>
      <c r="F101">
        <v>0</v>
      </c>
      <c r="G101">
        <v>0</v>
      </c>
      <c r="H101">
        <v>0</v>
      </c>
      <c r="I101">
        <v>1680</v>
      </c>
      <c r="J101">
        <v>537</v>
      </c>
    </row>
    <row r="102" spans="1:10" hidden="1" x14ac:dyDescent="0.3">
      <c r="A102" t="s">
        <v>100</v>
      </c>
      <c r="B102">
        <v>49866</v>
      </c>
      <c r="C102">
        <v>0</v>
      </c>
      <c r="D102">
        <v>0</v>
      </c>
      <c r="E102">
        <v>21529</v>
      </c>
      <c r="F102">
        <v>0</v>
      </c>
      <c r="G102">
        <v>0</v>
      </c>
      <c r="H102">
        <v>0</v>
      </c>
      <c r="I102">
        <v>3713</v>
      </c>
      <c r="J102">
        <v>7092</v>
      </c>
    </row>
    <row r="103" spans="1:10" hidden="1" x14ac:dyDescent="0.3">
      <c r="A103" t="s">
        <v>101</v>
      </c>
      <c r="B103">
        <v>294456</v>
      </c>
      <c r="C103">
        <v>0</v>
      </c>
      <c r="D103">
        <v>0</v>
      </c>
      <c r="E103">
        <v>15816</v>
      </c>
      <c r="F103">
        <v>0</v>
      </c>
      <c r="G103">
        <v>0</v>
      </c>
      <c r="H103">
        <v>26133</v>
      </c>
      <c r="I103">
        <v>4423</v>
      </c>
      <c r="J103">
        <v>5081</v>
      </c>
    </row>
    <row r="104" spans="1:10" hidden="1" x14ac:dyDescent="0.3">
      <c r="A104" t="s">
        <v>102</v>
      </c>
      <c r="B104">
        <v>19685</v>
      </c>
      <c r="C104">
        <v>10326</v>
      </c>
      <c r="D104">
        <v>66</v>
      </c>
      <c r="E104">
        <v>2555</v>
      </c>
      <c r="F104">
        <v>5</v>
      </c>
      <c r="G104">
        <v>0</v>
      </c>
      <c r="H104">
        <v>0</v>
      </c>
      <c r="I104">
        <v>708</v>
      </c>
      <c r="J104">
        <v>1199</v>
      </c>
    </row>
    <row r="105" spans="1:10" hidden="1" x14ac:dyDescent="0.3">
      <c r="A105" t="s">
        <v>103</v>
      </c>
      <c r="B105">
        <v>44428</v>
      </c>
      <c r="C105">
        <v>0</v>
      </c>
      <c r="D105">
        <v>0</v>
      </c>
      <c r="E105">
        <v>651</v>
      </c>
      <c r="F105">
        <v>7</v>
      </c>
      <c r="G105">
        <v>0</v>
      </c>
      <c r="H105">
        <v>0</v>
      </c>
      <c r="I105">
        <v>1750</v>
      </c>
      <c r="J105">
        <v>595</v>
      </c>
    </row>
    <row r="106" spans="1:10" hidden="1" x14ac:dyDescent="0.3">
      <c r="A106" t="s">
        <v>104</v>
      </c>
      <c r="B106">
        <v>167885</v>
      </c>
      <c r="C106">
        <v>0</v>
      </c>
      <c r="D106">
        <v>0</v>
      </c>
      <c r="E106">
        <v>2055</v>
      </c>
      <c r="F106">
        <v>0</v>
      </c>
      <c r="G106">
        <v>0</v>
      </c>
      <c r="H106">
        <v>36814</v>
      </c>
      <c r="I106">
        <v>6899</v>
      </c>
      <c r="J106">
        <v>1831</v>
      </c>
    </row>
    <row r="107" spans="1:10" hidden="1" x14ac:dyDescent="0.3">
      <c r="A107" t="s">
        <v>105</v>
      </c>
      <c r="B107">
        <v>184991</v>
      </c>
      <c r="C107">
        <v>264</v>
      </c>
      <c r="D107">
        <v>0</v>
      </c>
      <c r="E107">
        <v>17083</v>
      </c>
      <c r="F107">
        <v>0</v>
      </c>
      <c r="G107">
        <v>0</v>
      </c>
      <c r="H107">
        <v>0</v>
      </c>
      <c r="I107">
        <v>8056</v>
      </c>
      <c r="J107">
        <v>7770</v>
      </c>
    </row>
    <row r="108" spans="1:10" hidden="1" x14ac:dyDescent="0.3">
      <c r="A108" t="s">
        <v>106</v>
      </c>
      <c r="B108">
        <v>662058</v>
      </c>
      <c r="C108">
        <v>0</v>
      </c>
      <c r="D108">
        <v>0</v>
      </c>
      <c r="E108">
        <v>27196</v>
      </c>
      <c r="F108">
        <v>0</v>
      </c>
      <c r="G108">
        <v>0</v>
      </c>
      <c r="H108">
        <v>0</v>
      </c>
      <c r="I108">
        <v>80104</v>
      </c>
      <c r="J108">
        <v>6255</v>
      </c>
    </row>
    <row r="109" spans="1:10" hidden="1" x14ac:dyDescent="0.3">
      <c r="A109" t="s">
        <v>107</v>
      </c>
      <c r="B109">
        <v>246450</v>
      </c>
      <c r="C109">
        <v>0</v>
      </c>
      <c r="D109">
        <v>0</v>
      </c>
      <c r="E109">
        <v>5817</v>
      </c>
      <c r="F109">
        <v>0</v>
      </c>
      <c r="G109">
        <v>0</v>
      </c>
      <c r="H109">
        <v>0</v>
      </c>
      <c r="I109">
        <v>1152</v>
      </c>
      <c r="J109">
        <v>4084</v>
      </c>
    </row>
    <row r="110" spans="1:10" hidden="1" x14ac:dyDescent="0.3">
      <c r="A110" t="s">
        <v>108</v>
      </c>
      <c r="B110">
        <v>460205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</row>
    <row r="111" spans="1:10" hidden="1" x14ac:dyDescent="0.3">
      <c r="A111" t="s">
        <v>109</v>
      </c>
      <c r="B111">
        <v>243670</v>
      </c>
      <c r="C111">
        <v>0</v>
      </c>
      <c r="D111">
        <v>0</v>
      </c>
      <c r="E111">
        <v>9062</v>
      </c>
      <c r="F111">
        <v>0</v>
      </c>
      <c r="G111">
        <v>0</v>
      </c>
      <c r="H111">
        <v>0</v>
      </c>
      <c r="I111">
        <v>12686</v>
      </c>
      <c r="J111">
        <v>14331</v>
      </c>
    </row>
    <row r="112" spans="1:10" hidden="1" x14ac:dyDescent="0.3">
      <c r="A112" t="s">
        <v>110</v>
      </c>
      <c r="B112">
        <v>47907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52</v>
      </c>
      <c r="J112">
        <v>0</v>
      </c>
    </row>
    <row r="113" spans="1:10" hidden="1" x14ac:dyDescent="0.3">
      <c r="A113" t="s">
        <v>111</v>
      </c>
      <c r="B113">
        <v>71154</v>
      </c>
      <c r="C113">
        <v>0</v>
      </c>
      <c r="D113">
        <v>0</v>
      </c>
      <c r="E113">
        <v>12428</v>
      </c>
      <c r="F113">
        <v>0</v>
      </c>
      <c r="G113">
        <v>0</v>
      </c>
      <c r="H113">
        <v>0</v>
      </c>
      <c r="I113">
        <v>3209</v>
      </c>
      <c r="J113">
        <v>22997</v>
      </c>
    </row>
    <row r="114" spans="1:10" hidden="1" x14ac:dyDescent="0.3">
      <c r="A114" t="s">
        <v>112</v>
      </c>
      <c r="B114">
        <v>133647</v>
      </c>
      <c r="C114">
        <v>0</v>
      </c>
      <c r="D114">
        <v>0</v>
      </c>
      <c r="E114">
        <v>5161</v>
      </c>
      <c r="F114">
        <v>0</v>
      </c>
      <c r="G114">
        <v>0</v>
      </c>
      <c r="H114">
        <v>0</v>
      </c>
      <c r="I114">
        <v>6928</v>
      </c>
      <c r="J114">
        <v>4218</v>
      </c>
    </row>
    <row r="115" spans="1:10" hidden="1" x14ac:dyDescent="0.3">
      <c r="A115" t="s">
        <v>113</v>
      </c>
      <c r="B115">
        <v>121332</v>
      </c>
      <c r="C115">
        <v>0</v>
      </c>
      <c r="D115">
        <v>0</v>
      </c>
      <c r="E115">
        <v>72506</v>
      </c>
      <c r="F115">
        <v>0</v>
      </c>
      <c r="G115">
        <v>0</v>
      </c>
      <c r="H115">
        <v>0</v>
      </c>
      <c r="I115">
        <v>10631</v>
      </c>
      <c r="J115">
        <v>6371</v>
      </c>
    </row>
    <row r="116" spans="1:10" hidden="1" x14ac:dyDescent="0.3">
      <c r="A116" t="s">
        <v>114</v>
      </c>
      <c r="B116">
        <v>114654</v>
      </c>
      <c r="C116">
        <v>0</v>
      </c>
      <c r="D116">
        <v>0</v>
      </c>
      <c r="E116">
        <v>1668</v>
      </c>
      <c r="F116">
        <v>0</v>
      </c>
      <c r="G116">
        <v>0</v>
      </c>
      <c r="H116">
        <v>0</v>
      </c>
      <c r="I116">
        <v>2394</v>
      </c>
      <c r="J116">
        <v>2624</v>
      </c>
    </row>
    <row r="117" spans="1:10" hidden="1" x14ac:dyDescent="0.3">
      <c r="A117" t="s">
        <v>115</v>
      </c>
      <c r="B117">
        <v>154488</v>
      </c>
      <c r="C117">
        <v>0</v>
      </c>
      <c r="D117">
        <v>0</v>
      </c>
      <c r="E117">
        <v>5861</v>
      </c>
      <c r="F117">
        <v>0</v>
      </c>
      <c r="G117">
        <v>0</v>
      </c>
      <c r="H117">
        <v>0</v>
      </c>
      <c r="I117">
        <v>9892</v>
      </c>
      <c r="J117">
        <v>4486</v>
      </c>
    </row>
    <row r="118" spans="1:10" hidden="1" x14ac:dyDescent="0.3">
      <c r="A118" t="s">
        <v>116</v>
      </c>
      <c r="B118">
        <v>42995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1904</v>
      </c>
      <c r="J118">
        <v>0</v>
      </c>
    </row>
    <row r="119" spans="1:10" hidden="1" x14ac:dyDescent="0.3">
      <c r="A119" t="s">
        <v>117</v>
      </c>
      <c r="B119">
        <v>790204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hidden="1" x14ac:dyDescent="0.3">
      <c r="A120" t="s">
        <v>118</v>
      </c>
      <c r="B120">
        <v>13863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hidden="1" x14ac:dyDescent="0.3">
      <c r="A121" t="s">
        <v>119</v>
      </c>
      <c r="B121">
        <v>335689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hidden="1" x14ac:dyDescent="0.3">
      <c r="A122" t="s">
        <v>120</v>
      </c>
      <c r="B122">
        <v>148324</v>
      </c>
      <c r="C122">
        <v>0</v>
      </c>
      <c r="D122">
        <v>0</v>
      </c>
      <c r="E122">
        <v>1262</v>
      </c>
      <c r="F122">
        <v>0</v>
      </c>
      <c r="G122">
        <v>0</v>
      </c>
      <c r="H122">
        <v>0</v>
      </c>
      <c r="I122">
        <v>2614</v>
      </c>
      <c r="J122">
        <v>69</v>
      </c>
    </row>
    <row r="123" spans="1:10" hidden="1" x14ac:dyDescent="0.3">
      <c r="A123" t="s">
        <v>121</v>
      </c>
      <c r="B123">
        <v>198509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hidden="1" x14ac:dyDescent="0.3">
      <c r="A124" t="s">
        <v>122</v>
      </c>
      <c r="B124">
        <v>306997</v>
      </c>
      <c r="C124">
        <v>0</v>
      </c>
      <c r="D124">
        <v>0</v>
      </c>
      <c r="E124">
        <v>877</v>
      </c>
      <c r="F124">
        <v>0</v>
      </c>
      <c r="G124">
        <v>0</v>
      </c>
      <c r="H124">
        <v>0</v>
      </c>
      <c r="I124">
        <v>8113</v>
      </c>
      <c r="J124">
        <v>281</v>
      </c>
    </row>
    <row r="125" spans="1:10" hidden="1" x14ac:dyDescent="0.3">
      <c r="A125" t="s">
        <v>123</v>
      </c>
      <c r="B125">
        <v>44876</v>
      </c>
      <c r="C125">
        <v>0</v>
      </c>
      <c r="D125">
        <v>0</v>
      </c>
      <c r="E125">
        <v>5384</v>
      </c>
      <c r="F125">
        <v>6</v>
      </c>
      <c r="G125">
        <v>0</v>
      </c>
      <c r="H125">
        <v>0</v>
      </c>
      <c r="I125">
        <v>7130</v>
      </c>
      <c r="J125">
        <v>2689</v>
      </c>
    </row>
    <row r="126" spans="1:10" hidden="1" x14ac:dyDescent="0.3">
      <c r="A126" t="s">
        <v>124</v>
      </c>
      <c r="B126">
        <v>88964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hidden="1" x14ac:dyDescent="0.3">
      <c r="A127" t="s">
        <v>125</v>
      </c>
      <c r="B127">
        <v>31161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1332</v>
      </c>
      <c r="J127">
        <v>0</v>
      </c>
    </row>
    <row r="128" spans="1:10" hidden="1" x14ac:dyDescent="0.3">
      <c r="A128" t="s">
        <v>126</v>
      </c>
      <c r="B128">
        <v>57714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792</v>
      </c>
      <c r="J128">
        <v>0</v>
      </c>
    </row>
    <row r="129" spans="1:19" hidden="1" x14ac:dyDescent="0.3">
      <c r="A129" t="s">
        <v>127</v>
      </c>
      <c r="B129">
        <v>74451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9" hidden="1" x14ac:dyDescent="0.3"/>
    <row r="131" spans="1:19" x14ac:dyDescent="0.3">
      <c r="A131" t="s">
        <v>139</v>
      </c>
      <c r="B131">
        <f>SUM(B2:B129)</f>
        <v>13007484</v>
      </c>
      <c r="C131">
        <f t="shared" ref="C131:J131" si="0">SUM(C2:C129)</f>
        <v>0</v>
      </c>
      <c r="D131">
        <f t="shared" si="0"/>
        <v>0</v>
      </c>
      <c r="E131">
        <f t="shared" si="0"/>
        <v>997474</v>
      </c>
      <c r="F131">
        <f t="shared" si="0"/>
        <v>40575</v>
      </c>
      <c r="G131">
        <f t="shared" si="0"/>
        <v>53985</v>
      </c>
      <c r="H131">
        <f t="shared" si="0"/>
        <v>479310</v>
      </c>
      <c r="I131">
        <f t="shared" si="0"/>
        <v>419121</v>
      </c>
      <c r="J131">
        <f t="shared" si="0"/>
        <v>1025056</v>
      </c>
      <c r="M131">
        <f>(J131+E131+(E131/B131)*(C131+D131))/(J131+E131+(E131/B131)*(G131+H131+I131+C131+D131)+F131)</f>
        <v>0.9468149904827009</v>
      </c>
    </row>
    <row r="138" spans="1:19" ht="86.4" x14ac:dyDescent="0.3">
      <c r="B138" s="1" t="s">
        <v>128</v>
      </c>
      <c r="C138" s="1" t="s">
        <v>129</v>
      </c>
      <c r="D138" s="1" t="s">
        <v>130</v>
      </c>
      <c r="E138" s="2" t="s">
        <v>147</v>
      </c>
      <c r="F138" s="1" t="s">
        <v>132</v>
      </c>
      <c r="G138" s="2" t="s">
        <v>146</v>
      </c>
      <c r="H138" s="1" t="s">
        <v>133</v>
      </c>
      <c r="I138" s="1" t="s">
        <v>134</v>
      </c>
      <c r="J138" s="1" t="s">
        <v>135</v>
      </c>
      <c r="K138" s="1" t="s">
        <v>136</v>
      </c>
      <c r="L138" s="2" t="s">
        <v>134</v>
      </c>
      <c r="M138" s="2" t="s">
        <v>135</v>
      </c>
      <c r="N138" s="2" t="s">
        <v>136</v>
      </c>
      <c r="O138" s="1" t="s">
        <v>138</v>
      </c>
      <c r="Q138" s="3" t="s">
        <v>144</v>
      </c>
      <c r="R138" s="3" t="s">
        <v>143</v>
      </c>
      <c r="S138" s="3" t="s">
        <v>137</v>
      </c>
    </row>
    <row r="139" spans="1:19" x14ac:dyDescent="0.3">
      <c r="A139" t="s">
        <v>139</v>
      </c>
      <c r="B139">
        <v>13007484</v>
      </c>
      <c r="C139">
        <v>0</v>
      </c>
      <c r="D139">
        <v>0</v>
      </c>
      <c r="E139">
        <v>166027.00080153672</v>
      </c>
      <c r="F139">
        <v>997474</v>
      </c>
      <c r="G139">
        <v>15.379683779904443</v>
      </c>
      <c r="H139">
        <v>40575</v>
      </c>
      <c r="I139">
        <v>53985</v>
      </c>
      <c r="J139">
        <v>479310</v>
      </c>
      <c r="K139">
        <v>419121</v>
      </c>
      <c r="L139">
        <v>12271.213217304885</v>
      </c>
      <c r="M139">
        <v>48292.453116438614</v>
      </c>
      <c r="N139">
        <v>50488.008222887998</v>
      </c>
      <c r="O139">
        <v>1025056</v>
      </c>
      <c r="Q139">
        <f>(O139+F139+E139+L139+M139+N139+I139)</f>
        <v>2353593.6753581688</v>
      </c>
      <c r="R139">
        <f>(O139+F139+E139)</f>
        <v>2188557.0008015367</v>
      </c>
      <c r="S139">
        <f>R139/Q139</f>
        <v>0.92987885874926268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ProduçãoInterna</vt:lpstr>
      <vt:lpstr>Tradables</vt:lpstr>
      <vt:lpstr>Não tradables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Perdigão</dc:creator>
  <cp:lastModifiedBy>Claudia Perdigão</cp:lastModifiedBy>
  <dcterms:created xsi:type="dcterms:W3CDTF">2021-03-15T15:20:41Z</dcterms:created>
  <dcterms:modified xsi:type="dcterms:W3CDTF">2021-08-19T16:48:12Z</dcterms:modified>
</cp:coreProperties>
</file>